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2700" yWindow="0" windowWidth="19120" windowHeight="11760" tabRatio="500"/>
  </bookViews>
  <sheets>
    <sheet name="Question 1" sheetId="1" r:id="rId1"/>
    <sheet name="Question 2" sheetId="2" r:id="rId2"/>
    <sheet name="Question 3" sheetId="3" r:id="rId3"/>
    <sheet name="Question 4 " sheetId="4" r:id="rId4"/>
    <sheet name="Question 5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5" l="1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A27" i="5"/>
  <c r="A26" i="5"/>
  <c r="A20" i="5"/>
  <c r="A21" i="5"/>
  <c r="A22" i="5"/>
  <c r="A23" i="5"/>
  <c r="A24" i="5"/>
  <c r="A2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5" i="5"/>
  <c r="A4" i="5"/>
  <c r="A3" i="5"/>
  <c r="F4" i="4"/>
  <c r="E4" i="4"/>
  <c r="F5" i="4"/>
  <c r="E5" i="4"/>
  <c r="F6" i="4"/>
  <c r="E6" i="4"/>
  <c r="F7" i="4"/>
  <c r="E7" i="4"/>
  <c r="F8" i="4"/>
  <c r="E8" i="4"/>
  <c r="F9" i="4"/>
  <c r="E9" i="4"/>
  <c r="F10" i="4"/>
  <c r="E10" i="4"/>
  <c r="F11" i="4"/>
  <c r="E11" i="4"/>
  <c r="F12" i="4"/>
  <c r="E12" i="4"/>
  <c r="F13" i="4"/>
  <c r="E13" i="4"/>
  <c r="F14" i="4"/>
  <c r="E14" i="4"/>
  <c r="F15" i="4"/>
  <c r="E15" i="4"/>
  <c r="F16" i="4"/>
  <c r="E16" i="4"/>
  <c r="F17" i="4"/>
  <c r="E17" i="4"/>
  <c r="F18" i="4"/>
  <c r="E18" i="4"/>
  <c r="F19" i="4"/>
  <c r="E19" i="4"/>
  <c r="F20" i="4"/>
  <c r="E20" i="4"/>
  <c r="F21" i="4"/>
  <c r="E21" i="4"/>
  <c r="F22" i="4"/>
  <c r="E22" i="4"/>
  <c r="F23" i="4"/>
  <c r="F24" i="4"/>
  <c r="E23" i="4"/>
  <c r="B4" i="4"/>
  <c r="A4" i="4"/>
  <c r="B5" i="4"/>
  <c r="A5" i="4"/>
  <c r="A6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8" i="4"/>
  <c r="B29" i="4"/>
  <c r="B27" i="4"/>
  <c r="A28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G4" i="3"/>
  <c r="F4" i="3"/>
  <c r="G5" i="3"/>
  <c r="F5" i="3"/>
  <c r="G6" i="3"/>
  <c r="F6" i="3"/>
  <c r="G7" i="3"/>
  <c r="F7" i="3"/>
  <c r="G8" i="3"/>
  <c r="F8" i="3"/>
  <c r="G9" i="3"/>
  <c r="F9" i="3"/>
  <c r="G10" i="3"/>
  <c r="F10" i="3"/>
  <c r="G11" i="3"/>
  <c r="F11" i="3"/>
  <c r="G12" i="3"/>
  <c r="F12" i="3"/>
  <c r="G13" i="3"/>
  <c r="F13" i="3"/>
  <c r="G14" i="3"/>
  <c r="F14" i="3"/>
  <c r="G15" i="3"/>
  <c r="F15" i="3"/>
  <c r="G16" i="3"/>
  <c r="F16" i="3"/>
  <c r="G17" i="3"/>
  <c r="F17" i="3"/>
  <c r="G18" i="3"/>
  <c r="F18" i="3"/>
  <c r="G19" i="3"/>
  <c r="F19" i="3"/>
  <c r="G20" i="3"/>
  <c r="F20" i="3"/>
  <c r="G21" i="3"/>
  <c r="F21" i="3"/>
  <c r="G22" i="3"/>
  <c r="F22" i="3"/>
  <c r="G23" i="3"/>
  <c r="F23" i="3"/>
  <c r="G24" i="3"/>
  <c r="F24" i="3"/>
  <c r="G25" i="3"/>
  <c r="F25" i="3"/>
  <c r="G26" i="3"/>
  <c r="F26" i="3"/>
  <c r="G27" i="3"/>
  <c r="F27" i="3"/>
  <c r="G28" i="3"/>
  <c r="F28" i="3"/>
  <c r="B4" i="3"/>
  <c r="A4" i="3"/>
  <c r="B5" i="3"/>
  <c r="A5" i="3"/>
  <c r="B6" i="3"/>
  <c r="A6" i="3"/>
  <c r="B7" i="3"/>
  <c r="A7" i="3"/>
  <c r="B8" i="3"/>
  <c r="A8" i="3"/>
  <c r="B9" i="3"/>
  <c r="A9" i="3"/>
  <c r="B10" i="3"/>
  <c r="A10" i="3"/>
  <c r="B11" i="3"/>
  <c r="A11" i="3"/>
  <c r="B12" i="3"/>
  <c r="A12" i="3"/>
  <c r="B13" i="3"/>
  <c r="A13" i="3"/>
  <c r="B14" i="3"/>
  <c r="A14" i="3"/>
  <c r="B15" i="3"/>
  <c r="A15" i="3"/>
  <c r="B16" i="3"/>
  <c r="A16" i="3"/>
  <c r="B17" i="3"/>
  <c r="A17" i="3"/>
  <c r="B18" i="3"/>
  <c r="A18" i="3"/>
  <c r="B19" i="3"/>
  <c r="A19" i="3"/>
  <c r="B20" i="3"/>
  <c r="A20" i="3"/>
  <c r="B21" i="3"/>
  <c r="A21" i="3"/>
  <c r="B22" i="3"/>
  <c r="A22" i="3"/>
  <c r="B23" i="3"/>
  <c r="A23" i="3"/>
  <c r="B24" i="3"/>
  <c r="A24" i="3"/>
  <c r="B25" i="3"/>
  <c r="A25" i="3"/>
  <c r="B26" i="3"/>
  <c r="A26" i="3"/>
  <c r="B27" i="3"/>
  <c r="A27" i="3"/>
  <c r="B28" i="3"/>
  <c r="A28" i="3"/>
  <c r="B29" i="3"/>
  <c r="A29" i="3"/>
  <c r="B30" i="3"/>
  <c r="A30" i="3"/>
  <c r="B31" i="3"/>
  <c r="A31" i="3"/>
  <c r="B32" i="3"/>
  <c r="A32" i="3"/>
  <c r="B33" i="3"/>
  <c r="A33" i="3"/>
  <c r="B34" i="3"/>
  <c r="A34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B3" i="2"/>
  <c r="A3" i="2"/>
  <c r="B4" i="2"/>
  <c r="A4" i="2"/>
  <c r="B5" i="2"/>
  <c r="A5" i="2"/>
  <c r="B6" i="2"/>
  <c r="A6" i="2"/>
  <c r="B7" i="2"/>
  <c r="A7" i="2"/>
  <c r="B8" i="2"/>
  <c r="A8" i="2"/>
  <c r="B9" i="2"/>
  <c r="A9" i="2"/>
  <c r="B10" i="2"/>
  <c r="A10" i="2"/>
  <c r="B11" i="2"/>
  <c r="A11" i="2"/>
  <c r="B12" i="2"/>
  <c r="A12" i="2"/>
  <c r="B13" i="2"/>
  <c r="A13" i="2"/>
  <c r="B14" i="2"/>
  <c r="A14" i="2"/>
  <c r="B15" i="2"/>
  <c r="A15" i="2"/>
  <c r="B16" i="2"/>
  <c r="A16" i="2"/>
  <c r="B17" i="2"/>
  <c r="A17" i="2"/>
  <c r="B18" i="2"/>
  <c r="A18" i="2"/>
  <c r="B19" i="2"/>
  <c r="A19" i="2"/>
  <c r="B20" i="2"/>
  <c r="A20" i="2"/>
  <c r="B21" i="2"/>
  <c r="A21" i="2"/>
  <c r="B22" i="2"/>
  <c r="A22" i="2"/>
  <c r="B23" i="2"/>
  <c r="A23" i="2"/>
  <c r="B24" i="2"/>
  <c r="A24" i="2"/>
  <c r="B25" i="2"/>
  <c r="A25" i="2"/>
  <c r="B26" i="2"/>
  <c r="A26" i="2"/>
  <c r="B27" i="2"/>
  <c r="A27" i="2"/>
  <c r="B28" i="2"/>
  <c r="A28" i="2"/>
  <c r="B29" i="2"/>
  <c r="A29" i="2"/>
  <c r="B30" i="2"/>
  <c r="A30" i="2"/>
  <c r="B31" i="2"/>
  <c r="A31" i="2"/>
  <c r="B32" i="2"/>
  <c r="A32" i="2"/>
  <c r="B33" i="2"/>
  <c r="A33" i="2"/>
  <c r="B34" i="2"/>
  <c r="A34" i="2"/>
  <c r="B35" i="2"/>
  <c r="A35" i="2"/>
  <c r="B36" i="2"/>
  <c r="A36" i="2"/>
  <c r="B37" i="2"/>
  <c r="A37" i="2"/>
  <c r="B38" i="2"/>
  <c r="A38" i="2"/>
  <c r="B39" i="2"/>
  <c r="A39" i="2"/>
  <c r="B40" i="2"/>
  <c r="A40" i="2"/>
  <c r="B41" i="2"/>
  <c r="A41" i="2"/>
  <c r="B42" i="2"/>
  <c r="A42" i="2"/>
  <c r="B43" i="2"/>
  <c r="A43" i="2"/>
  <c r="B44" i="2"/>
  <c r="A44" i="2"/>
  <c r="B45" i="2"/>
  <c r="A45" i="2"/>
  <c r="B46" i="2"/>
  <c r="A46" i="2"/>
  <c r="B47" i="2"/>
  <c r="A47" i="2"/>
  <c r="B48" i="2"/>
  <c r="A48" i="2"/>
  <c r="B49" i="2"/>
  <c r="A49" i="2"/>
  <c r="B50" i="2"/>
  <c r="A50" i="2"/>
  <c r="B51" i="2"/>
  <c r="A51" i="2"/>
  <c r="B52" i="2"/>
  <c r="A52" i="2"/>
  <c r="B53" i="2"/>
  <c r="A53" i="2"/>
  <c r="B54" i="2"/>
  <c r="A54" i="2"/>
  <c r="B55" i="2"/>
  <c r="A55" i="2"/>
  <c r="B56" i="2"/>
  <c r="A56" i="2"/>
  <c r="B57" i="2"/>
  <c r="A57" i="2"/>
  <c r="B58" i="2"/>
  <c r="A58" i="2"/>
  <c r="B59" i="2"/>
  <c r="A59" i="2"/>
  <c r="B60" i="2"/>
  <c r="A60" i="2"/>
  <c r="B61" i="2"/>
  <c r="A61" i="2"/>
  <c r="B62" i="2"/>
  <c r="A62" i="2"/>
  <c r="B63" i="2"/>
  <c r="A63" i="2"/>
  <c r="B64" i="2"/>
  <c r="A64" i="2"/>
  <c r="B65" i="2"/>
  <c r="A65" i="2"/>
  <c r="B66" i="2"/>
  <c r="A66" i="2"/>
  <c r="B67" i="2"/>
  <c r="A67" i="2"/>
  <c r="B68" i="2"/>
  <c r="A68" i="2"/>
  <c r="B69" i="2"/>
  <c r="A69" i="2"/>
  <c r="B70" i="2"/>
  <c r="A70" i="2"/>
  <c r="B71" i="2"/>
  <c r="A71" i="2"/>
  <c r="B72" i="2"/>
  <c r="A72" i="2"/>
  <c r="B73" i="2"/>
  <c r="A73" i="2"/>
  <c r="B74" i="2"/>
  <c r="A74" i="2"/>
  <c r="B75" i="2"/>
  <c r="A75" i="2"/>
  <c r="B76" i="2"/>
  <c r="A76" i="2"/>
  <c r="B77" i="2"/>
  <c r="A77" i="2"/>
  <c r="B78" i="2"/>
  <c r="A78" i="2"/>
  <c r="B79" i="2"/>
  <c r="A79" i="2"/>
  <c r="B80" i="2"/>
  <c r="A80" i="2"/>
  <c r="B81" i="2"/>
  <c r="A81" i="2"/>
  <c r="B82" i="2"/>
  <c r="A82" i="2"/>
  <c r="B83" i="2"/>
  <c r="A83" i="2"/>
  <c r="B84" i="2"/>
  <c r="A84" i="2"/>
  <c r="B85" i="2"/>
  <c r="A85" i="2"/>
  <c r="B86" i="2"/>
  <c r="A86" i="2"/>
  <c r="B87" i="2"/>
  <c r="A87" i="2"/>
  <c r="B88" i="2"/>
  <c r="A88" i="2"/>
  <c r="B89" i="2"/>
  <c r="A89" i="2"/>
  <c r="B90" i="2"/>
  <c r="A90" i="2"/>
  <c r="B91" i="2"/>
  <c r="A91" i="2"/>
  <c r="B92" i="2"/>
  <c r="A92" i="2"/>
  <c r="B93" i="2"/>
  <c r="A93" i="2"/>
  <c r="B94" i="2"/>
  <c r="A94" i="2"/>
  <c r="B95" i="2"/>
  <c r="A95" i="2"/>
  <c r="B96" i="2"/>
  <c r="A96" i="2"/>
  <c r="B97" i="2"/>
  <c r="A97" i="2"/>
  <c r="B98" i="2"/>
  <c r="A98" i="2"/>
  <c r="B99" i="2"/>
  <c r="A99" i="2"/>
  <c r="B100" i="2"/>
  <c r="A100" i="2"/>
  <c r="B101" i="2"/>
  <c r="A101" i="2"/>
  <c r="B102" i="2"/>
  <c r="A102" i="2"/>
  <c r="B103" i="2"/>
  <c r="A103" i="2"/>
  <c r="B104" i="2"/>
  <c r="A104" i="2"/>
  <c r="B105" i="2"/>
  <c r="A105" i="2"/>
  <c r="B106" i="2"/>
  <c r="A106" i="2"/>
  <c r="B107" i="2"/>
  <c r="A107" i="2"/>
  <c r="B108" i="2"/>
  <c r="A108" i="2"/>
  <c r="B109" i="2"/>
  <c r="A109" i="2"/>
  <c r="B110" i="2"/>
  <c r="A110" i="2"/>
  <c r="B111" i="2"/>
  <c r="A111" i="2"/>
  <c r="B112" i="2"/>
  <c r="A112" i="2"/>
  <c r="B113" i="2"/>
  <c r="A113" i="2"/>
  <c r="B114" i="2"/>
  <c r="A114" i="2"/>
  <c r="B115" i="2"/>
  <c r="A115" i="2"/>
  <c r="B116" i="2"/>
  <c r="A116" i="2"/>
  <c r="B117" i="2"/>
  <c r="A117" i="2"/>
  <c r="B118" i="2"/>
  <c r="A118" i="2"/>
  <c r="B119" i="2"/>
  <c r="A119" i="2"/>
  <c r="B120" i="2"/>
  <c r="A120" i="2"/>
  <c r="B121" i="2"/>
  <c r="A121" i="2"/>
  <c r="B122" i="2"/>
  <c r="A12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J3" i="1"/>
  <c r="I3" i="1"/>
  <c r="J4" i="1"/>
  <c r="K4" i="1"/>
  <c r="I4" i="1"/>
  <c r="J5" i="1"/>
  <c r="K5" i="1"/>
  <c r="I5" i="1"/>
  <c r="J6" i="1"/>
  <c r="K6" i="1"/>
  <c r="I6" i="1"/>
  <c r="J7" i="1"/>
  <c r="K7" i="1"/>
  <c r="I7" i="1"/>
  <c r="J8" i="1"/>
  <c r="K8" i="1"/>
  <c r="I8" i="1"/>
  <c r="J9" i="1"/>
  <c r="K9" i="1"/>
  <c r="I9" i="1"/>
  <c r="J10" i="1"/>
  <c r="K10" i="1"/>
  <c r="I10" i="1"/>
  <c r="J11" i="1"/>
  <c r="K11" i="1"/>
  <c r="I11" i="1"/>
  <c r="J12" i="1"/>
  <c r="K12" i="1"/>
  <c r="I12" i="1"/>
  <c r="J13" i="1"/>
  <c r="K13" i="1"/>
  <c r="I13" i="1"/>
  <c r="J14" i="1"/>
  <c r="K14" i="1"/>
  <c r="I14" i="1"/>
  <c r="J15" i="1"/>
  <c r="K15" i="1"/>
  <c r="I15" i="1"/>
  <c r="J16" i="1"/>
  <c r="K16" i="1"/>
  <c r="I16" i="1"/>
  <c r="J17" i="1"/>
  <c r="K17" i="1"/>
  <c r="I17" i="1"/>
  <c r="J18" i="1"/>
  <c r="K18" i="1"/>
  <c r="I18" i="1"/>
  <c r="J19" i="1"/>
  <c r="K19" i="1"/>
  <c r="I19" i="1"/>
  <c r="J20" i="1"/>
  <c r="K20" i="1"/>
  <c r="I20" i="1"/>
  <c r="J21" i="1"/>
  <c r="K21" i="1"/>
  <c r="I21" i="1"/>
  <c r="J22" i="1"/>
  <c r="K22" i="1"/>
  <c r="I22" i="1"/>
  <c r="J23" i="1"/>
  <c r="K23" i="1"/>
  <c r="I23" i="1"/>
  <c r="J24" i="1"/>
  <c r="K24" i="1"/>
  <c r="I24" i="1"/>
  <c r="J25" i="1"/>
  <c r="K25" i="1"/>
  <c r="I25" i="1"/>
  <c r="J26" i="1"/>
  <c r="K26" i="1"/>
  <c r="I26" i="1"/>
  <c r="J27" i="1"/>
  <c r="J29" i="1"/>
  <c r="B3" i="1"/>
  <c r="A3" i="1"/>
  <c r="B4" i="1"/>
  <c r="A4" i="1"/>
  <c r="B5" i="1"/>
  <c r="A5" i="1"/>
  <c r="B6" i="1"/>
  <c r="A6" i="1"/>
  <c r="B7" i="1"/>
  <c r="A7" i="1"/>
  <c r="B8" i="1"/>
  <c r="A8" i="1"/>
  <c r="B9" i="1"/>
  <c r="A9" i="1"/>
  <c r="B10" i="1"/>
  <c r="A10" i="1"/>
  <c r="B11" i="1"/>
  <c r="A11" i="1"/>
  <c r="B12" i="1"/>
  <c r="A12" i="1"/>
  <c r="B13" i="1"/>
  <c r="A13" i="1"/>
  <c r="B14" i="1"/>
  <c r="C14" i="1"/>
  <c r="A14" i="1"/>
  <c r="B15" i="1"/>
  <c r="C15" i="1"/>
  <c r="A15" i="1"/>
  <c r="B16" i="1"/>
  <c r="C16" i="1"/>
  <c r="A16" i="1"/>
  <c r="B17" i="1"/>
  <c r="C17" i="1"/>
  <c r="A17" i="1"/>
  <c r="B18" i="1"/>
  <c r="C18" i="1"/>
  <c r="A18" i="1"/>
  <c r="B19" i="1"/>
  <c r="C19" i="1"/>
  <c r="A19" i="1"/>
  <c r="B20" i="1"/>
  <c r="C20" i="1"/>
  <c r="A20" i="1"/>
  <c r="B21" i="1"/>
  <c r="C21" i="1"/>
  <c r="A21" i="1"/>
  <c r="B22" i="1"/>
  <c r="C22" i="1"/>
  <c r="A22" i="1"/>
  <c r="B23" i="1"/>
  <c r="C23" i="1"/>
  <c r="A23" i="1"/>
  <c r="B24" i="1"/>
  <c r="C24" i="1"/>
  <c r="A24" i="1"/>
  <c r="B25" i="1"/>
  <c r="C25" i="1"/>
  <c r="A25" i="1"/>
  <c r="B26" i="1"/>
  <c r="C26" i="1"/>
  <c r="A26" i="1"/>
  <c r="B27" i="1"/>
  <c r="B29" i="1"/>
  <c r="F3" i="1"/>
  <c r="E3" i="1"/>
  <c r="F4" i="1"/>
  <c r="G4" i="1"/>
  <c r="E4" i="1"/>
  <c r="F5" i="1"/>
  <c r="G5" i="1"/>
  <c r="E5" i="1"/>
  <c r="F6" i="1"/>
  <c r="G6" i="1"/>
  <c r="E6" i="1"/>
  <c r="F7" i="1"/>
  <c r="G7" i="1"/>
  <c r="E7" i="1"/>
  <c r="F8" i="1"/>
  <c r="G8" i="1"/>
  <c r="E8" i="1"/>
  <c r="F9" i="1"/>
  <c r="G9" i="1"/>
  <c r="E9" i="1"/>
  <c r="F10" i="1"/>
  <c r="G10" i="1"/>
  <c r="E10" i="1"/>
  <c r="F11" i="1"/>
  <c r="G11" i="1"/>
  <c r="E11" i="1"/>
  <c r="F12" i="1"/>
  <c r="G12" i="1"/>
  <c r="E12" i="1"/>
  <c r="F13" i="1"/>
  <c r="G13" i="1"/>
  <c r="E13" i="1"/>
  <c r="F14" i="1"/>
  <c r="G14" i="1"/>
  <c r="E14" i="1"/>
  <c r="F15" i="1"/>
  <c r="G15" i="1"/>
  <c r="E15" i="1"/>
  <c r="F16" i="1"/>
  <c r="G16" i="1"/>
  <c r="E16" i="1"/>
  <c r="F17" i="1"/>
  <c r="G17" i="1"/>
  <c r="E17" i="1"/>
  <c r="F18" i="1"/>
  <c r="G18" i="1"/>
  <c r="E18" i="1"/>
  <c r="F19" i="1"/>
  <c r="G19" i="1"/>
  <c r="E19" i="1"/>
  <c r="F20" i="1"/>
  <c r="G20" i="1"/>
  <c r="E20" i="1"/>
  <c r="F21" i="1"/>
  <c r="G21" i="1"/>
  <c r="E21" i="1"/>
  <c r="F22" i="1"/>
  <c r="G22" i="1"/>
  <c r="E22" i="1"/>
  <c r="F23" i="1"/>
  <c r="G23" i="1"/>
  <c r="E23" i="1"/>
  <c r="F24" i="1"/>
  <c r="G24" i="1"/>
  <c r="E24" i="1"/>
  <c r="F25" i="1"/>
  <c r="G25" i="1"/>
  <c r="E25" i="1"/>
  <c r="F26" i="1"/>
  <c r="G26" i="1"/>
  <c r="E26" i="1"/>
  <c r="F27" i="1"/>
  <c r="F29" i="1"/>
  <c r="K27" i="1"/>
  <c r="I27" i="1"/>
  <c r="G27" i="1"/>
  <c r="E27" i="1"/>
  <c r="C27" i="1"/>
  <c r="A27" i="1"/>
</calcChain>
</file>

<file path=xl/sharedStrings.xml><?xml version="1.0" encoding="utf-8"?>
<sst xmlns="http://schemas.openxmlformats.org/spreadsheetml/2006/main" count="58" uniqueCount="40">
  <si>
    <t>Future Value/Year</t>
  </si>
  <si>
    <t>Principle = $25,000</t>
  </si>
  <si>
    <t>Interest rate = .0525</t>
  </si>
  <si>
    <t>Years = 25</t>
  </si>
  <si>
    <t xml:space="preserve">Principle = $25,000 </t>
  </si>
  <si>
    <t>(mothly)</t>
  </si>
  <si>
    <t>(quaterly)</t>
  </si>
  <si>
    <t>Interst rate=.0525</t>
  </si>
  <si>
    <t>Years=25</t>
  </si>
  <si>
    <t>Future Value</t>
  </si>
  <si>
    <t>Year</t>
  </si>
  <si>
    <t>price of car = $28,175</t>
  </si>
  <si>
    <t>interest rate=.078</t>
  </si>
  <si>
    <t xml:space="preserve">remaining balance </t>
  </si>
  <si>
    <t xml:space="preserve">Interest </t>
  </si>
  <si>
    <t>Interst</t>
  </si>
  <si>
    <t xml:space="preserve">(annually) </t>
  </si>
  <si>
    <t>months</t>
  </si>
  <si>
    <t>interest</t>
  </si>
  <si>
    <t>payment</t>
  </si>
  <si>
    <t>To pay off the car in ten years, the monthly payment would have to be $338.88.</t>
  </si>
  <si>
    <t>Price of car: $28,175</t>
  </si>
  <si>
    <t>interest rate: .0275</t>
  </si>
  <si>
    <t xml:space="preserve">months </t>
  </si>
  <si>
    <t>remaining balance</t>
  </si>
  <si>
    <t>Note that the last payment doesn't need to be the full 950 dollars</t>
  </si>
  <si>
    <t>Option 1</t>
  </si>
  <si>
    <t>Option 2</t>
  </si>
  <si>
    <t>interst</t>
  </si>
  <si>
    <t>interest rate=.035</t>
  </si>
  <si>
    <t>Investment: $15,000</t>
  </si>
  <si>
    <t>Interest rate: .045</t>
  </si>
  <si>
    <t>years</t>
  </si>
  <si>
    <t>Total interest gained:</t>
  </si>
  <si>
    <t xml:space="preserve">Competitor </t>
  </si>
  <si>
    <t>Your Bank</t>
  </si>
  <si>
    <t>Investment $15,000</t>
  </si>
  <si>
    <t>Future Value:</t>
  </si>
  <si>
    <t>x=6166830</t>
  </si>
  <si>
    <t>r=.067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</si>
</sst>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3" fontId="0" fillId="2" borderId="0" xfId="0" applyNumberFormat="1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3" fillId="7" borderId="0" xfId="0" applyFont="1" applyFill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5" workbookViewId="0">
      <selection activeCell="I28" sqref="I28"/>
    </sheetView>
  </sheetViews>
  <sheetFormatPr baseColWidth="10" defaultColWidth="11" defaultRowHeight="15" x14ac:dyDescent="0"/>
  <cols>
    <col min="1" max="1" width="19.83203125" customWidth="1"/>
    <col min="2" max="2" width="24.6640625" customWidth="1"/>
    <col min="5" max="5" width="18" customWidth="1"/>
    <col min="6" max="6" width="23" customWidth="1"/>
    <col min="9" max="9" width="17.1640625" customWidth="1"/>
    <col min="10" max="10" width="24.5" customWidth="1"/>
    <col min="13" max="13" width="17.83203125" customWidth="1"/>
    <col min="14" max="14" width="23.6640625" customWidth="1"/>
  </cols>
  <sheetData>
    <row r="1" spans="1:15">
      <c r="A1" s="1" t="s">
        <v>1</v>
      </c>
      <c r="B1" s="1" t="s">
        <v>2</v>
      </c>
      <c r="C1" s="1" t="s">
        <v>3</v>
      </c>
      <c r="E1" s="3" t="s">
        <v>4</v>
      </c>
      <c r="F1" s="3" t="s">
        <v>2</v>
      </c>
      <c r="G1" s="3" t="s">
        <v>3</v>
      </c>
      <c r="I1" s="4" t="s">
        <v>1</v>
      </c>
      <c r="J1" s="4" t="s">
        <v>7</v>
      </c>
      <c r="K1" s="4" t="s">
        <v>8</v>
      </c>
      <c r="M1" s="5"/>
      <c r="N1" s="5"/>
      <c r="O1" s="5"/>
    </row>
    <row r="2" spans="1:15">
      <c r="A2" s="1" t="s">
        <v>9</v>
      </c>
      <c r="B2" s="1" t="s">
        <v>14</v>
      </c>
      <c r="C2" s="1" t="s">
        <v>10</v>
      </c>
      <c r="E2" s="3" t="s">
        <v>9</v>
      </c>
      <c r="F2" s="3" t="s">
        <v>15</v>
      </c>
      <c r="G2" s="3" t="s">
        <v>10</v>
      </c>
      <c r="I2" s="4" t="s">
        <v>0</v>
      </c>
      <c r="J2" s="4" t="s">
        <v>14</v>
      </c>
      <c r="K2" s="4" t="s">
        <v>10</v>
      </c>
      <c r="M2" s="5"/>
      <c r="N2" s="5"/>
      <c r="O2" s="5"/>
    </row>
    <row r="3" spans="1:15">
      <c r="A3" s="2">
        <f>25000*(1+(0.0525/12))^(12*C3)</f>
        <v>26344.547168186557</v>
      </c>
      <c r="B3" s="2">
        <f>25000*(0.0525/12)</f>
        <v>109.37499999999999</v>
      </c>
      <c r="C3" s="1">
        <v>1</v>
      </c>
      <c r="E3" s="3">
        <f>25000*(1+(0.0525/4))^(4*G3)</f>
        <v>26338.566684268961</v>
      </c>
      <c r="F3" s="3">
        <f>25000*(0.0525/4)</f>
        <v>328.125</v>
      </c>
      <c r="G3" s="3">
        <v>1</v>
      </c>
      <c r="I3" s="4">
        <f>25000*(1+0.0525)^K3</f>
        <v>26312.5</v>
      </c>
      <c r="J3" s="4">
        <f>25000*(0.0525)</f>
        <v>1312.5</v>
      </c>
      <c r="K3" s="4">
        <v>1</v>
      </c>
      <c r="M3" s="5"/>
      <c r="N3" s="5"/>
      <c r="O3" s="5"/>
    </row>
    <row r="4" spans="1:15">
      <c r="A4" s="2">
        <f t="shared" ref="A4:A27" si="0">25000*(1+(0.0525/12))^(12*C4)</f>
        <v>27761.406619872254</v>
      </c>
      <c r="B4" s="2">
        <f>A3*(0.0525/12)</f>
        <v>115.25739386081618</v>
      </c>
      <c r="C4" s="1">
        <v>2</v>
      </c>
      <c r="E4" s="3">
        <f t="shared" ref="E4:E27" si="1">25000*(1+(0.0525/4))^(4*G4)</f>
        <v>27748.803799267313</v>
      </c>
      <c r="F4" s="3">
        <f>E3*(0.0525/4)</f>
        <v>345.69368773103008</v>
      </c>
      <c r="G4" s="3">
        <f>G3+1</f>
        <v>2</v>
      </c>
      <c r="I4" s="4">
        <f t="shared" ref="I4:I27" si="2">25000*(1+0.0525)^K4</f>
        <v>27693.90625</v>
      </c>
      <c r="J4" s="4">
        <f>I3*(0.0525)</f>
        <v>1381.40625</v>
      </c>
      <c r="K4" s="4">
        <f>K3+1</f>
        <v>2</v>
      </c>
      <c r="M4" s="5"/>
      <c r="N4" s="5"/>
      <c r="O4" s="5"/>
    </row>
    <row r="5" spans="1:15">
      <c r="A5" s="2">
        <f t="shared" si="0"/>
        <v>29254.467446097242</v>
      </c>
      <c r="B5" s="2">
        <f>A4*(0.0525/12)</f>
        <v>121.4561539619411</v>
      </c>
      <c r="C5" s="1">
        <v>3</v>
      </c>
      <c r="E5" s="3">
        <f t="shared" si="1"/>
        <v>29234.548771027919</v>
      </c>
      <c r="F5" s="3">
        <f t="shared" ref="F5:F27" si="3">E4*(0.0525/4)</f>
        <v>364.20304986538349</v>
      </c>
      <c r="G5" s="3">
        <f t="shared" ref="G5:G27" si="4">G4+1</f>
        <v>3</v>
      </c>
      <c r="I5" s="4">
        <f t="shared" si="2"/>
        <v>29147.836328124999</v>
      </c>
      <c r="J5" s="4">
        <f>I4*(0.0525)</f>
        <v>1453.9300781249999</v>
      </c>
      <c r="K5" s="4">
        <f t="shared" ref="K5:K27" si="5">K4+1</f>
        <v>3</v>
      </c>
      <c r="M5" s="5"/>
      <c r="N5" s="5"/>
      <c r="O5" s="5"/>
    </row>
    <row r="6" spans="1:15">
      <c r="A6" s="2">
        <f t="shared" si="0"/>
        <v>30827.827900555483</v>
      </c>
      <c r="B6" s="2">
        <f t="shared" ref="B6:B27" si="6">A5*(0.0525/12)</f>
        <v>127.98829507667541</v>
      </c>
      <c r="C6" s="1">
        <v>4</v>
      </c>
      <c r="E6" s="3">
        <f t="shared" si="1"/>
        <v>30799.844491609285</v>
      </c>
      <c r="F6" s="3">
        <f t="shared" si="3"/>
        <v>383.70345261974143</v>
      </c>
      <c r="G6" s="3">
        <f t="shared" si="4"/>
        <v>4</v>
      </c>
      <c r="I6" s="4">
        <f t="shared" si="2"/>
        <v>30678.097735351563</v>
      </c>
      <c r="J6" s="4">
        <f t="shared" ref="J6:J27" si="7">I5*(0.0525)</f>
        <v>1530.2614072265624</v>
      </c>
      <c r="K6" s="4">
        <f t="shared" si="5"/>
        <v>4</v>
      </c>
      <c r="M6" s="5"/>
      <c r="N6" s="5"/>
      <c r="O6" s="5"/>
    </row>
    <row r="7" spans="1:15">
      <c r="A7" s="2">
        <f t="shared" si="0"/>
        <v>32485.806648756854</v>
      </c>
      <c r="B7" s="2">
        <f t="shared" si="6"/>
        <v>134.87174706493022</v>
      </c>
      <c r="C7" s="1">
        <v>5</v>
      </c>
      <c r="E7" s="3">
        <f t="shared" si="1"/>
        <v>32448.950320294607</v>
      </c>
      <c r="F7" s="3">
        <f t="shared" si="3"/>
        <v>404.24795895237185</v>
      </c>
      <c r="G7" s="3">
        <f t="shared" si="4"/>
        <v>5</v>
      </c>
      <c r="I7" s="4">
        <f t="shared" si="2"/>
        <v>32288.697866457518</v>
      </c>
      <c r="J7" s="4">
        <f t="shared" si="7"/>
        <v>1610.600131105957</v>
      </c>
      <c r="K7" s="4">
        <f t="shared" si="5"/>
        <v>5</v>
      </c>
      <c r="M7" s="5"/>
      <c r="N7" s="5"/>
      <c r="O7" s="5"/>
    </row>
    <row r="8" spans="1:15">
      <c r="A8" s="2">
        <f t="shared" si="0"/>
        <v>34232.95462219054</v>
      </c>
      <c r="B8" s="2">
        <f t="shared" si="6"/>
        <v>142.12540408831123</v>
      </c>
      <c r="C8" s="1">
        <v>6</v>
      </c>
      <c r="E8" s="3">
        <f t="shared" si="1"/>
        <v>34186.353673824407</v>
      </c>
      <c r="F8" s="3">
        <f t="shared" si="3"/>
        <v>425.89247295386673</v>
      </c>
      <c r="G8" s="3">
        <f t="shared" si="4"/>
        <v>6</v>
      </c>
      <c r="I8" s="4">
        <f t="shared" si="2"/>
        <v>33983.854504446535</v>
      </c>
      <c r="J8" s="4">
        <f t="shared" si="7"/>
        <v>1695.1566379890196</v>
      </c>
      <c r="K8" s="4">
        <f t="shared" si="5"/>
        <v>6</v>
      </c>
      <c r="M8" s="5"/>
      <c r="N8" s="5"/>
      <c r="O8" s="5"/>
    </row>
    <row r="9" spans="1:15">
      <c r="A9" s="2">
        <f t="shared" si="0"/>
        <v>36074.067510027555</v>
      </c>
      <c r="B9" s="2">
        <f t="shared" si="6"/>
        <v>149.76917647208359</v>
      </c>
      <c r="C9" s="1">
        <v>7</v>
      </c>
      <c r="E9" s="3">
        <f t="shared" si="1"/>
        <v>36016.782237201092</v>
      </c>
      <c r="F9" s="3">
        <f t="shared" si="3"/>
        <v>448.69589196894532</v>
      </c>
      <c r="G9" s="3">
        <f t="shared" si="4"/>
        <v>7</v>
      </c>
      <c r="I9" s="4">
        <f t="shared" si="2"/>
        <v>35768.00686592998</v>
      </c>
      <c r="J9" s="4">
        <f t="shared" si="7"/>
        <v>1784.152361483443</v>
      </c>
      <c r="K9" s="4">
        <f t="shared" si="5"/>
        <v>7</v>
      </c>
      <c r="M9" s="5"/>
      <c r="N9" s="5"/>
      <c r="O9" s="5"/>
    </row>
    <row r="10" spans="1:15">
      <c r="A10" s="2">
        <f t="shared" si="0"/>
        <v>38014.198922650685</v>
      </c>
      <c r="B10" s="2">
        <f t="shared" si="6"/>
        <v>157.82404535637053</v>
      </c>
      <c r="C10" s="1">
        <v>8</v>
      </c>
      <c r="E10" s="3">
        <f t="shared" si="1"/>
        <v>37945.216828292592</v>
      </c>
      <c r="F10" s="3">
        <f t="shared" si="3"/>
        <v>472.72026686326433</v>
      </c>
      <c r="G10" s="3">
        <f t="shared" si="4"/>
        <v>8</v>
      </c>
      <c r="I10" s="4">
        <f t="shared" si="2"/>
        <v>37645.827226391302</v>
      </c>
      <c r="J10" s="4">
        <f t="shared" si="7"/>
        <v>1877.8203604613238</v>
      </c>
      <c r="K10" s="4">
        <f t="shared" si="5"/>
        <v>8</v>
      </c>
      <c r="M10" s="5"/>
      <c r="N10" s="5"/>
      <c r="O10" s="5"/>
    </row>
    <row r="11" spans="1:15">
      <c r="A11" s="2">
        <f t="shared" si="0"/>
        <v>40058.674263143897</v>
      </c>
      <c r="B11" s="2">
        <f t="shared" si="6"/>
        <v>166.31212028659672</v>
      </c>
      <c r="C11" s="1">
        <v>9</v>
      </c>
      <c r="E11" s="3">
        <f t="shared" si="1"/>
        <v>39976.904951241173</v>
      </c>
      <c r="F11" s="3">
        <f t="shared" si="3"/>
        <v>498.03097087134023</v>
      </c>
      <c r="G11" s="3">
        <f t="shared" si="4"/>
        <v>9</v>
      </c>
      <c r="I11" s="4">
        <f t="shared" si="2"/>
        <v>39622.233155776848</v>
      </c>
      <c r="J11" s="4">
        <f t="shared" si="7"/>
        <v>1976.4059293855432</v>
      </c>
      <c r="K11" s="4">
        <f t="shared" si="5"/>
        <v>9</v>
      </c>
      <c r="M11" s="5"/>
      <c r="N11" s="5"/>
      <c r="O11" s="5"/>
    </row>
    <row r="12" spans="1:15">
      <c r="A12" s="2">
        <f t="shared" si="0"/>
        <v>42213.105344816613</v>
      </c>
      <c r="B12" s="2">
        <f t="shared" si="6"/>
        <v>175.25669990125454</v>
      </c>
      <c r="C12" s="1">
        <v>10</v>
      </c>
      <c r="E12" s="3">
        <f t="shared" si="1"/>
        <v>42117.375075557902</v>
      </c>
      <c r="F12" s="3">
        <f t="shared" si="3"/>
        <v>524.69687748504043</v>
      </c>
      <c r="G12" s="3">
        <f t="shared" si="4"/>
        <v>10</v>
      </c>
      <c r="I12" s="4">
        <f t="shared" si="2"/>
        <v>41702.40039645513</v>
      </c>
      <c r="J12" s="4">
        <f t="shared" si="7"/>
        <v>2080.1672406782845</v>
      </c>
      <c r="K12" s="4">
        <f t="shared" si="5"/>
        <v>10</v>
      </c>
      <c r="M12" s="5"/>
      <c r="N12" s="5"/>
      <c r="O12" s="5"/>
    </row>
    <row r="13" spans="1:15">
      <c r="A13" s="2">
        <f t="shared" si="0"/>
        <v>44483.405794885977</v>
      </c>
      <c r="B13" s="2">
        <f t="shared" si="6"/>
        <v>184.68233588357268</v>
      </c>
      <c r="C13" s="1">
        <v>11</v>
      </c>
      <c r="E13" s="3">
        <f t="shared" si="1"/>
        <v>44372.451679757971</v>
      </c>
      <c r="F13" s="3">
        <f t="shared" si="3"/>
        <v>552.79054786669747</v>
      </c>
      <c r="G13" s="3">
        <f t="shared" si="4"/>
        <v>11</v>
      </c>
      <c r="I13" s="4">
        <f t="shared" si="2"/>
        <v>43891.776417269022</v>
      </c>
      <c r="J13" s="4">
        <f t="shared" si="7"/>
        <v>2189.3760208138942</v>
      </c>
      <c r="K13" s="4">
        <f t="shared" si="5"/>
        <v>11</v>
      </c>
      <c r="M13" s="5"/>
      <c r="N13" s="5"/>
      <c r="O13" s="5"/>
    </row>
    <row r="14" spans="1:15">
      <c r="A14" s="2">
        <f t="shared" si="0"/>
        <v>46875.807286598276</v>
      </c>
      <c r="B14" s="2">
        <f t="shared" si="6"/>
        <v>194.61490035262614</v>
      </c>
      <c r="C14" s="1">
        <f>C13+1</f>
        <v>12</v>
      </c>
      <c r="E14" s="3">
        <f t="shared" si="1"/>
        <v>46748.271100472302</v>
      </c>
      <c r="F14" s="3">
        <f t="shared" si="3"/>
        <v>582.38842829682335</v>
      </c>
      <c r="G14" s="3">
        <f t="shared" si="4"/>
        <v>12</v>
      </c>
      <c r="I14" s="4">
        <f t="shared" si="2"/>
        <v>46196.094679175651</v>
      </c>
      <c r="J14" s="4">
        <f t="shared" si="7"/>
        <v>2304.3182619066238</v>
      </c>
      <c r="K14" s="4">
        <f t="shared" si="5"/>
        <v>12</v>
      </c>
      <c r="M14" s="5"/>
      <c r="N14" s="5"/>
      <c r="O14" s="5"/>
    </row>
    <row r="15" spans="1:15">
      <c r="A15" s="2">
        <f t="shared" si="0"/>
        <v>49396.876644344447</v>
      </c>
      <c r="B15" s="2">
        <f t="shared" si="6"/>
        <v>205.08165687886745</v>
      </c>
      <c r="C15" s="1">
        <f t="shared" ref="C15:C27" si="8">C14+1</f>
        <v>13</v>
      </c>
      <c r="E15" s="3">
        <f t="shared" si="1"/>
        <v>49251.298230162931</v>
      </c>
      <c r="F15" s="3">
        <f t="shared" si="3"/>
        <v>613.57105819369895</v>
      </c>
      <c r="G15" s="3">
        <f t="shared" si="4"/>
        <v>13</v>
      </c>
      <c r="I15" s="4">
        <f t="shared" si="2"/>
        <v>48621.389649832367</v>
      </c>
      <c r="J15" s="4">
        <f t="shared" si="7"/>
        <v>2425.2949706567215</v>
      </c>
      <c r="K15" s="4">
        <f t="shared" si="5"/>
        <v>13</v>
      </c>
      <c r="M15" s="5"/>
      <c r="N15" s="5"/>
      <c r="O15" s="5"/>
    </row>
    <row r="16" spans="1:15">
      <c r="A16" s="2">
        <f t="shared" si="0"/>
        <v>52053.533868721017</v>
      </c>
      <c r="B16" s="2">
        <f t="shared" si="6"/>
        <v>216.11133531900694</v>
      </c>
      <c r="C16" s="1">
        <f t="shared" si="8"/>
        <v>14</v>
      </c>
      <c r="E16" s="3">
        <f t="shared" si="1"/>
        <v>51888.344108878569</v>
      </c>
      <c r="F16" s="3">
        <f t="shared" si="3"/>
        <v>646.4232892708884</v>
      </c>
      <c r="G16" s="3">
        <f t="shared" si="4"/>
        <v>14</v>
      </c>
      <c r="I16" s="4">
        <f t="shared" si="2"/>
        <v>51174.012606448574</v>
      </c>
      <c r="J16" s="4">
        <f t="shared" si="7"/>
        <v>2552.6229566161992</v>
      </c>
      <c r="K16" s="4">
        <f t="shared" si="5"/>
        <v>14</v>
      </c>
      <c r="M16" s="5"/>
      <c r="N16" s="5"/>
      <c r="O16" s="5"/>
    </row>
    <row r="17" spans="1:15">
      <c r="A17" s="2">
        <f t="shared" si="0"/>
        <v>54853.071131012686</v>
      </c>
      <c r="B17" s="2">
        <f t="shared" si="6"/>
        <v>227.73421067565442</v>
      </c>
      <c r="C17" s="1">
        <f t="shared" si="8"/>
        <v>15</v>
      </c>
      <c r="E17" s="3">
        <f t="shared" si="1"/>
        <v>54666.5844579197</v>
      </c>
      <c r="F17" s="3">
        <f t="shared" si="3"/>
        <v>681.03451642903121</v>
      </c>
      <c r="G17" s="3">
        <f t="shared" si="4"/>
        <v>15</v>
      </c>
      <c r="I17" s="4">
        <f t="shared" si="2"/>
        <v>53860.648268287114</v>
      </c>
      <c r="J17" s="4">
        <f t="shared" si="7"/>
        <v>2686.6356618385498</v>
      </c>
      <c r="K17" s="4">
        <f t="shared" si="5"/>
        <v>15</v>
      </c>
      <c r="M17" s="5"/>
      <c r="N17" s="5"/>
      <c r="O17" s="5"/>
    </row>
    <row r="18" spans="1:15">
      <c r="A18" s="2">
        <f t="shared" si="0"/>
        <v>57803.172789234261</v>
      </c>
      <c r="B18" s="2">
        <f t="shared" si="6"/>
        <v>239.98218619818047</v>
      </c>
      <c r="C18" s="1">
        <f t="shared" si="8"/>
        <v>16</v>
      </c>
      <c r="E18" s="3">
        <f t="shared" si="1"/>
        <v>57593.579205845577</v>
      </c>
      <c r="F18" s="3">
        <f t="shared" si="3"/>
        <v>717.498921010196</v>
      </c>
      <c r="G18" s="3">
        <f t="shared" si="4"/>
        <v>16</v>
      </c>
      <c r="I18" s="4">
        <f t="shared" si="2"/>
        <v>56688.33230237219</v>
      </c>
      <c r="J18" s="4">
        <f t="shared" si="7"/>
        <v>2827.6840340850736</v>
      </c>
      <c r="K18" s="4">
        <f t="shared" si="5"/>
        <v>16</v>
      </c>
      <c r="M18" s="5"/>
      <c r="N18" s="5"/>
      <c r="O18" s="5"/>
    </row>
    <row r="19" spans="1:15">
      <c r="A19" s="2">
        <f t="shared" si="0"/>
        <v>60911.936480672768</v>
      </c>
      <c r="B19" s="2">
        <f t="shared" si="6"/>
        <v>252.88888095289985</v>
      </c>
      <c r="C19" s="1">
        <f t="shared" si="8"/>
        <v>17</v>
      </c>
      <c r="E19" s="3">
        <f t="shared" si="1"/>
        <v>60677.293059955598</v>
      </c>
      <c r="F19" s="3">
        <f t="shared" si="3"/>
        <v>755.91572707672321</v>
      </c>
      <c r="G19" s="3">
        <f t="shared" si="4"/>
        <v>17</v>
      </c>
      <c r="I19" s="4">
        <f t="shared" si="2"/>
        <v>59664.469748246731</v>
      </c>
      <c r="J19" s="4">
        <f t="shared" si="7"/>
        <v>2976.1374458745399</v>
      </c>
      <c r="K19" s="4">
        <f t="shared" si="5"/>
        <v>17</v>
      </c>
      <c r="M19" s="5"/>
      <c r="N19" s="5"/>
      <c r="O19" s="5"/>
    </row>
    <row r="20" spans="1:15">
      <c r="A20" s="2">
        <f t="shared" si="0"/>
        <v>64187.895348826692</v>
      </c>
      <c r="B20" s="2">
        <f t="shared" si="6"/>
        <v>266.48972210294335</v>
      </c>
      <c r="C20" s="1">
        <f t="shared" si="8"/>
        <v>18</v>
      </c>
      <c r="E20" s="3">
        <f t="shared" si="1"/>
        <v>63926.117179222827</v>
      </c>
      <c r="F20" s="3">
        <f t="shared" si="3"/>
        <v>796.38947141191716</v>
      </c>
      <c r="G20" s="3">
        <f t="shared" si="4"/>
        <v>18</v>
      </c>
      <c r="I20" s="4">
        <f t="shared" si="2"/>
        <v>62796.854410029679</v>
      </c>
      <c r="J20" s="4">
        <f t="shared" si="7"/>
        <v>3132.3846617829531</v>
      </c>
      <c r="K20" s="4">
        <f t="shared" si="5"/>
        <v>18</v>
      </c>
      <c r="M20" s="5"/>
      <c r="N20" s="5"/>
      <c r="O20" s="5"/>
    </row>
    <row r="21" spans="1:15">
      <c r="A21" s="2">
        <f t="shared" si="0"/>
        <v>67640.041465751492</v>
      </c>
      <c r="B21" s="2">
        <f t="shared" si="6"/>
        <v>280.82204215111676</v>
      </c>
      <c r="C21" s="1">
        <f t="shared" si="8"/>
        <v>19</v>
      </c>
      <c r="E21" s="3">
        <f t="shared" si="1"/>
        <v>67348.892007654082</v>
      </c>
      <c r="F21" s="3">
        <f t="shared" si="3"/>
        <v>839.03028797729962</v>
      </c>
      <c r="G21" s="3">
        <f t="shared" si="4"/>
        <v>19</v>
      </c>
      <c r="I21" s="4">
        <f t="shared" si="2"/>
        <v>66093.689266556248</v>
      </c>
      <c r="J21" s="4">
        <f t="shared" si="7"/>
        <v>3296.8348565265578</v>
      </c>
      <c r="K21" s="4">
        <f t="shared" si="5"/>
        <v>19</v>
      </c>
      <c r="M21" s="5"/>
      <c r="N21" s="5"/>
      <c r="O21" s="5"/>
    </row>
    <row r="22" spans="1:15">
      <c r="A22" s="2">
        <f t="shared" si="0"/>
        <v>71277.850514103397</v>
      </c>
      <c r="B22" s="2">
        <f t="shared" si="6"/>
        <v>295.92518141266277</v>
      </c>
      <c r="C22" s="1">
        <f>C21+1</f>
        <v>20</v>
      </c>
      <c r="E22" s="3">
        <f t="shared" si="1"/>
        <v>70954.93133020903</v>
      </c>
      <c r="F22" s="3">
        <f t="shared" si="3"/>
        <v>883.95420760045977</v>
      </c>
      <c r="G22" s="3">
        <f t="shared" si="4"/>
        <v>20</v>
      </c>
      <c r="I22" s="4">
        <f t="shared" si="2"/>
        <v>69563.60795305045</v>
      </c>
      <c r="J22" s="4">
        <f t="shared" si="7"/>
        <v>3469.918686494203</v>
      </c>
      <c r="K22" s="4">
        <f t="shared" si="5"/>
        <v>20</v>
      </c>
      <c r="M22" s="5"/>
      <c r="N22" s="5"/>
      <c r="O22" s="5"/>
    </row>
    <row r="23" spans="1:15">
      <c r="A23" s="2">
        <f t="shared" si="0"/>
        <v>75111.307796629902</v>
      </c>
      <c r="B23" s="2">
        <f t="shared" si="6"/>
        <v>311.84059599920232</v>
      </c>
      <c r="C23" s="1">
        <f t="shared" si="8"/>
        <v>21</v>
      </c>
      <c r="E23" s="3">
        <f t="shared" si="1"/>
        <v>74754.047616737429</v>
      </c>
      <c r="F23" s="3">
        <f t="shared" si="3"/>
        <v>931.28347370899348</v>
      </c>
      <c r="G23" s="3">
        <f t="shared" si="4"/>
        <v>21</v>
      </c>
      <c r="I23" s="4">
        <f t="shared" si="2"/>
        <v>73215.697370585593</v>
      </c>
      <c r="J23" s="4">
        <f t="shared" si="7"/>
        <v>3652.0894175351486</v>
      </c>
      <c r="K23" s="4">
        <f t="shared" si="5"/>
        <v>21</v>
      </c>
      <c r="M23" s="5"/>
      <c r="N23" s="5"/>
      <c r="O23" s="5"/>
    </row>
    <row r="24" spans="1:15">
      <c r="A24" s="2">
        <f t="shared" si="0"/>
        <v>79150.935644499812</v>
      </c>
      <c r="B24" s="2">
        <f t="shared" si="6"/>
        <v>328.61197161025581</v>
      </c>
      <c r="C24" s="1">
        <f t="shared" si="8"/>
        <v>22</v>
      </c>
      <c r="E24" s="3">
        <f t="shared" si="1"/>
        <v>78756.578722898223</v>
      </c>
      <c r="F24" s="3">
        <f t="shared" si="3"/>
        <v>981.14687496967872</v>
      </c>
      <c r="G24" s="3">
        <f t="shared" si="4"/>
        <v>22</v>
      </c>
      <c r="I24" s="4">
        <f t="shared" si="2"/>
        <v>77059.521482541328</v>
      </c>
      <c r="J24" s="4">
        <f t="shared" si="7"/>
        <v>3843.8241119557433</v>
      </c>
      <c r="K24" s="4">
        <f t="shared" si="5"/>
        <v>22</v>
      </c>
      <c r="M24" s="5"/>
      <c r="N24" s="5"/>
      <c r="O24" s="5"/>
    </row>
    <row r="25" spans="1:15">
      <c r="A25" s="2">
        <f t="shared" si="0"/>
        <v>83407.82229970496</v>
      </c>
      <c r="B25" s="2">
        <f t="shared" si="6"/>
        <v>346.28534344468665</v>
      </c>
      <c r="C25" s="1">
        <f t="shared" si="8"/>
        <v>23</v>
      </c>
      <c r="E25" s="3">
        <f t="shared" si="1"/>
        <v>82973.416020717326</v>
      </c>
      <c r="F25" s="3">
        <f t="shared" si="3"/>
        <v>1033.6800957380392</v>
      </c>
      <c r="G25" s="3">
        <f t="shared" si="4"/>
        <v>23</v>
      </c>
      <c r="I25" s="4">
        <f t="shared" si="2"/>
        <v>81105.14636037474</v>
      </c>
      <c r="J25" s="4">
        <f t="shared" si="7"/>
        <v>4045.6248778334198</v>
      </c>
      <c r="K25" s="4">
        <f t="shared" si="5"/>
        <v>23</v>
      </c>
      <c r="M25" s="5"/>
      <c r="N25" s="5"/>
      <c r="O25" s="5"/>
    </row>
    <row r="26" spans="1:15">
      <c r="A26" s="2">
        <f t="shared" si="0"/>
        <v>87893.652350812001</v>
      </c>
      <c r="B26" s="2">
        <f t="shared" si="6"/>
        <v>364.90922256120916</v>
      </c>
      <c r="C26" s="1">
        <f t="shared" si="8"/>
        <v>24</v>
      </c>
      <c r="E26" s="3">
        <f t="shared" si="1"/>
        <v>87416.034035330158</v>
      </c>
      <c r="F26" s="3">
        <f t="shared" si="3"/>
        <v>1089.0260852719148</v>
      </c>
      <c r="G26" s="3">
        <f t="shared" si="4"/>
        <v>24</v>
      </c>
      <c r="I26" s="4">
        <f t="shared" si="2"/>
        <v>85363.166544294421</v>
      </c>
      <c r="J26" s="4">
        <f t="shared" si="7"/>
        <v>4258.0201839196734</v>
      </c>
      <c r="K26" s="4">
        <f t="shared" si="5"/>
        <v>24</v>
      </c>
      <c r="M26" s="5"/>
      <c r="N26" s="5"/>
      <c r="O26" s="5"/>
    </row>
    <row r="27" spans="1:15">
      <c r="A27" s="2">
        <f t="shared" si="0"/>
        <v>92620.738805606306</v>
      </c>
      <c r="B27" s="2">
        <f t="shared" si="6"/>
        <v>384.53472903480247</v>
      </c>
      <c r="C27" s="1">
        <f t="shared" si="8"/>
        <v>25</v>
      </c>
      <c r="E27" s="3">
        <f t="shared" si="1"/>
        <v>92096.521668554749</v>
      </c>
      <c r="F27" s="3">
        <f t="shared" si="3"/>
        <v>1147.3354467137083</v>
      </c>
      <c r="G27" s="3">
        <f t="shared" si="4"/>
        <v>25</v>
      </c>
      <c r="I27" s="4">
        <f t="shared" si="2"/>
        <v>89844.732787869885</v>
      </c>
      <c r="J27" s="4">
        <f t="shared" si="7"/>
        <v>4481.5662435754566</v>
      </c>
      <c r="K27" s="4">
        <f t="shared" si="5"/>
        <v>25</v>
      </c>
      <c r="M27" s="5"/>
      <c r="N27" s="5"/>
      <c r="O27" s="5"/>
    </row>
    <row r="28" spans="1:15">
      <c r="A28" s="1" t="s">
        <v>5</v>
      </c>
      <c r="B28" s="1"/>
      <c r="C28" s="1"/>
      <c r="E28" s="3" t="s">
        <v>6</v>
      </c>
      <c r="F28" s="3"/>
      <c r="G28" s="3"/>
      <c r="I28" s="4" t="s">
        <v>16</v>
      </c>
      <c r="J28" s="4"/>
      <c r="K28" s="4"/>
      <c r="M28" s="5"/>
      <c r="N28" s="5"/>
      <c r="O28" s="5"/>
    </row>
    <row r="29" spans="1:15">
      <c r="A29" s="1"/>
      <c r="B29" s="2">
        <f>SUM(B3:B27)</f>
        <v>5500.7503506466683</v>
      </c>
      <c r="C29" s="1"/>
      <c r="E29" s="3"/>
      <c r="F29" s="3">
        <f>SUM(F3:F27)</f>
        <v>16447.478060847054</v>
      </c>
      <c r="G29" s="3"/>
      <c r="I29" s="4"/>
      <c r="J29" s="4">
        <f>SUM(J3:J27)</f>
        <v>64844.732787869892</v>
      </c>
      <c r="K29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workbookViewId="0">
      <selection activeCell="A125" sqref="A125"/>
    </sheetView>
  </sheetViews>
  <sheetFormatPr baseColWidth="10" defaultColWidth="11" defaultRowHeight="15" x14ac:dyDescent="0"/>
  <cols>
    <col min="1" max="1" width="20" customWidth="1"/>
    <col min="2" max="2" width="16.5" customWidth="1"/>
  </cols>
  <sheetData>
    <row r="1" spans="1:4">
      <c r="A1" t="s">
        <v>11</v>
      </c>
      <c r="B1" t="s">
        <v>12</v>
      </c>
      <c r="C1" t="s">
        <v>17</v>
      </c>
      <c r="D1" t="s">
        <v>19</v>
      </c>
    </row>
    <row r="2" spans="1:4">
      <c r="A2" t="s">
        <v>13</v>
      </c>
      <c r="B2" t="s">
        <v>18</v>
      </c>
    </row>
    <row r="3" spans="1:4">
      <c r="A3">
        <f>(28175+B3)-D3</f>
        <v>28019.2575</v>
      </c>
      <c r="B3">
        <f>28175*(0.078/12)</f>
        <v>183.13749999999999</v>
      </c>
      <c r="C3">
        <v>1</v>
      </c>
      <c r="D3">
        <v>338.88</v>
      </c>
    </row>
    <row r="4" spans="1:4">
      <c r="A4">
        <f t="shared" ref="A4:A35" si="0">(A3+B4)-D3</f>
        <v>27862.502673749997</v>
      </c>
      <c r="B4">
        <f t="shared" ref="B4:B9" si="1">A3*(0.078/12)</f>
        <v>182.12517374999999</v>
      </c>
      <c r="C4">
        <v>2</v>
      </c>
      <c r="D4">
        <v>338.88</v>
      </c>
    </row>
    <row r="5" spans="1:4">
      <c r="A5">
        <f t="shared" si="0"/>
        <v>27704.728941129371</v>
      </c>
      <c r="B5">
        <f t="shared" si="1"/>
        <v>181.10626737937497</v>
      </c>
      <c r="C5">
        <v>3</v>
      </c>
      <c r="D5">
        <v>338.88</v>
      </c>
    </row>
    <row r="6" spans="1:4">
      <c r="A6">
        <f t="shared" si="0"/>
        <v>27545.92967924671</v>
      </c>
      <c r="B6">
        <f t="shared" si="1"/>
        <v>180.0807381173409</v>
      </c>
      <c r="C6">
        <v>4</v>
      </c>
      <c r="D6">
        <v>338.88</v>
      </c>
    </row>
    <row r="7" spans="1:4">
      <c r="A7">
        <f t="shared" si="0"/>
        <v>27386.098222161814</v>
      </c>
      <c r="B7">
        <f t="shared" si="1"/>
        <v>179.04854291510361</v>
      </c>
      <c r="C7">
        <v>5</v>
      </c>
      <c r="D7">
        <v>338.88</v>
      </c>
    </row>
    <row r="8" spans="1:4">
      <c r="A8">
        <f t="shared" si="0"/>
        <v>27225.227860605864</v>
      </c>
      <c r="B8">
        <f t="shared" si="1"/>
        <v>178.00963844405177</v>
      </c>
      <c r="C8">
        <v>6</v>
      </c>
      <c r="D8">
        <v>338.88</v>
      </c>
    </row>
    <row r="9" spans="1:4">
      <c r="A9">
        <f t="shared" si="0"/>
        <v>27063.3118416998</v>
      </c>
      <c r="B9">
        <f t="shared" si="1"/>
        <v>176.96398109393812</v>
      </c>
      <c r="C9">
        <v>7</v>
      </c>
      <c r="D9">
        <v>338.88</v>
      </c>
    </row>
    <row r="10" spans="1:4">
      <c r="A10">
        <f t="shared" si="0"/>
        <v>26900.343368670849</v>
      </c>
      <c r="B10">
        <f t="shared" ref="B10:B73" si="2">A9*(0.078/12)</f>
        <v>175.91152697104869</v>
      </c>
      <c r="C10">
        <v>8</v>
      </c>
      <c r="D10">
        <v>338.88</v>
      </c>
    </row>
    <row r="11" spans="1:4">
      <c r="A11">
        <f t="shared" si="0"/>
        <v>26736.315600567206</v>
      </c>
      <c r="B11">
        <f t="shared" si="2"/>
        <v>174.85223189636051</v>
      </c>
      <c r="C11">
        <v>9</v>
      </c>
      <c r="D11">
        <v>338.88</v>
      </c>
    </row>
    <row r="12" spans="1:4">
      <c r="A12">
        <f t="shared" si="0"/>
        <v>26571.221651970893</v>
      </c>
      <c r="B12">
        <f t="shared" si="2"/>
        <v>173.78605140368683</v>
      </c>
      <c r="C12">
        <v>10</v>
      </c>
      <c r="D12">
        <v>338.88</v>
      </c>
    </row>
    <row r="13" spans="1:4">
      <c r="A13">
        <f t="shared" si="0"/>
        <v>26405.054592708704</v>
      </c>
      <c r="B13">
        <f t="shared" si="2"/>
        <v>172.71294073781078</v>
      </c>
      <c r="C13">
        <f>C12+1</f>
        <v>11</v>
      </c>
      <c r="D13">
        <v>338.88</v>
      </c>
    </row>
    <row r="14" spans="1:4">
      <c r="A14">
        <f t="shared" si="0"/>
        <v>26237.80744756131</v>
      </c>
      <c r="B14">
        <f t="shared" si="2"/>
        <v>171.63285485260656</v>
      </c>
      <c r="C14">
        <f t="shared" ref="C14:C77" si="3">C13+1</f>
        <v>12</v>
      </c>
      <c r="D14">
        <v>338.88</v>
      </c>
    </row>
    <row r="15" spans="1:4">
      <c r="A15">
        <f t="shared" si="0"/>
        <v>26069.473195970459</v>
      </c>
      <c r="B15">
        <f t="shared" si="2"/>
        <v>170.5457484091485</v>
      </c>
      <c r="C15">
        <f t="shared" si="3"/>
        <v>13</v>
      </c>
      <c r="D15">
        <v>338.88</v>
      </c>
    </row>
    <row r="16" spans="1:4">
      <c r="A16">
        <f t="shared" si="0"/>
        <v>25900.044771744266</v>
      </c>
      <c r="B16">
        <f t="shared" si="2"/>
        <v>169.45157577380797</v>
      </c>
      <c r="C16">
        <f t="shared" si="3"/>
        <v>14</v>
      </c>
      <c r="D16">
        <v>338.88</v>
      </c>
    </row>
    <row r="17" spans="1:4">
      <c r="A17">
        <f t="shared" si="0"/>
        <v>25729.515062760602</v>
      </c>
      <c r="B17">
        <f t="shared" si="2"/>
        <v>168.35029101633771</v>
      </c>
      <c r="C17">
        <f t="shared" si="3"/>
        <v>15</v>
      </c>
      <c r="D17">
        <v>338.88</v>
      </c>
    </row>
    <row r="18" spans="1:4">
      <c r="A18">
        <f t="shared" si="0"/>
        <v>25557.876910668543</v>
      </c>
      <c r="B18">
        <f t="shared" si="2"/>
        <v>167.24184790794391</v>
      </c>
      <c r="C18">
        <f t="shared" si="3"/>
        <v>16</v>
      </c>
      <c r="D18">
        <v>338.88</v>
      </c>
    </row>
    <row r="19" spans="1:4">
      <c r="A19">
        <f t="shared" si="0"/>
        <v>25385.123110587887</v>
      </c>
      <c r="B19">
        <f t="shared" si="2"/>
        <v>166.12619991934551</v>
      </c>
      <c r="C19">
        <f t="shared" si="3"/>
        <v>17</v>
      </c>
      <c r="D19">
        <v>338.88</v>
      </c>
    </row>
    <row r="20" spans="1:4">
      <c r="A20">
        <f t="shared" si="0"/>
        <v>25211.246410806707</v>
      </c>
      <c r="B20">
        <f t="shared" si="2"/>
        <v>165.00330021882127</v>
      </c>
      <c r="C20">
        <f t="shared" si="3"/>
        <v>18</v>
      </c>
      <c r="D20">
        <v>338.88</v>
      </c>
    </row>
    <row r="21" spans="1:4">
      <c r="A21">
        <f t="shared" si="0"/>
        <v>25036.23951247695</v>
      </c>
      <c r="B21">
        <f t="shared" si="2"/>
        <v>163.87310167024359</v>
      </c>
      <c r="C21">
        <f t="shared" si="3"/>
        <v>19</v>
      </c>
      <c r="D21">
        <v>338.88</v>
      </c>
    </row>
    <row r="22" spans="1:4">
      <c r="A22">
        <f t="shared" si="0"/>
        <v>24860.095069308049</v>
      </c>
      <c r="B22">
        <f t="shared" si="2"/>
        <v>162.73555683110015</v>
      </c>
      <c r="C22">
        <f t="shared" si="3"/>
        <v>20</v>
      </c>
      <c r="D22">
        <v>338.88</v>
      </c>
    </row>
    <row r="23" spans="1:4">
      <c r="A23">
        <f t="shared" si="0"/>
        <v>24682.805687258551</v>
      </c>
      <c r="B23">
        <f t="shared" si="2"/>
        <v>161.59061795050232</v>
      </c>
      <c r="C23">
        <f t="shared" si="3"/>
        <v>21</v>
      </c>
      <c r="D23">
        <v>338.88</v>
      </c>
    </row>
    <row r="24" spans="1:4">
      <c r="A24">
        <f t="shared" si="0"/>
        <v>24504.36392422573</v>
      </c>
      <c r="B24">
        <f t="shared" si="2"/>
        <v>160.43823696718059</v>
      </c>
      <c r="C24">
        <f t="shared" si="3"/>
        <v>22</v>
      </c>
      <c r="D24">
        <v>338.88</v>
      </c>
    </row>
    <row r="25" spans="1:4">
      <c r="A25">
        <f t="shared" si="0"/>
        <v>24324.762289733197</v>
      </c>
      <c r="B25">
        <f t="shared" si="2"/>
        <v>159.27836550746724</v>
      </c>
      <c r="C25">
        <f t="shared" si="3"/>
        <v>23</v>
      </c>
      <c r="D25">
        <v>338.88</v>
      </c>
    </row>
    <row r="26" spans="1:4">
      <c r="A26">
        <f t="shared" si="0"/>
        <v>24143.99324461646</v>
      </c>
      <c r="B26">
        <f t="shared" si="2"/>
        <v>158.11095488326578</v>
      </c>
      <c r="C26">
        <f t="shared" si="3"/>
        <v>24</v>
      </c>
      <c r="D26">
        <v>338.88</v>
      </c>
    </row>
    <row r="27" spans="1:4">
      <c r="A27">
        <f t="shared" si="0"/>
        <v>23962.049200706468</v>
      </c>
      <c r="B27">
        <f t="shared" si="2"/>
        <v>156.93595609000698</v>
      </c>
      <c r="C27">
        <f t="shared" si="3"/>
        <v>25</v>
      </c>
      <c r="D27">
        <v>338.88</v>
      </c>
    </row>
    <row r="28" spans="1:4">
      <c r="A28">
        <f t="shared" si="0"/>
        <v>23778.92252051106</v>
      </c>
      <c r="B28">
        <f t="shared" si="2"/>
        <v>155.75331980459202</v>
      </c>
      <c r="C28">
        <f t="shared" si="3"/>
        <v>26</v>
      </c>
      <c r="D28">
        <v>338.88</v>
      </c>
    </row>
    <row r="29" spans="1:4">
      <c r="A29">
        <f t="shared" si="0"/>
        <v>23594.605516894382</v>
      </c>
      <c r="B29">
        <f t="shared" si="2"/>
        <v>154.56299638332189</v>
      </c>
      <c r="C29">
        <f t="shared" si="3"/>
        <v>27</v>
      </c>
      <c r="D29">
        <v>338.88</v>
      </c>
    </row>
    <row r="30" spans="1:4">
      <c r="A30">
        <f t="shared" si="0"/>
        <v>23409.090452754193</v>
      </c>
      <c r="B30">
        <f t="shared" si="2"/>
        <v>153.36493585981347</v>
      </c>
      <c r="C30">
        <f>C29+1</f>
        <v>28</v>
      </c>
      <c r="D30">
        <v>338.88</v>
      </c>
    </row>
    <row r="31" spans="1:4">
      <c r="A31">
        <f t="shared" si="0"/>
        <v>23222.369540697095</v>
      </c>
      <c r="B31">
        <f t="shared" si="2"/>
        <v>152.15908794290226</v>
      </c>
      <c r="C31">
        <f t="shared" si="3"/>
        <v>29</v>
      </c>
      <c r="D31">
        <v>338.88</v>
      </c>
    </row>
    <row r="32" spans="1:4">
      <c r="A32">
        <f t="shared" si="0"/>
        <v>23034.434942711625</v>
      </c>
      <c r="B32">
        <f t="shared" si="2"/>
        <v>150.94540201453111</v>
      </c>
      <c r="C32">
        <f t="shared" si="3"/>
        <v>30</v>
      </c>
      <c r="D32">
        <v>338.88</v>
      </c>
    </row>
    <row r="33" spans="1:4">
      <c r="A33">
        <f t="shared" si="0"/>
        <v>22845.278769839249</v>
      </c>
      <c r="B33">
        <f t="shared" si="2"/>
        <v>149.72382712762555</v>
      </c>
      <c r="C33">
        <f t="shared" si="3"/>
        <v>31</v>
      </c>
      <c r="D33">
        <v>338.88</v>
      </c>
    </row>
    <row r="34" spans="1:4">
      <c r="A34">
        <f t="shared" si="0"/>
        <v>22654.893081843202</v>
      </c>
      <c r="B34">
        <f t="shared" si="2"/>
        <v>148.49431200395512</v>
      </c>
      <c r="C34">
        <f t="shared" si="3"/>
        <v>32</v>
      </c>
      <c r="D34">
        <v>338.88</v>
      </c>
    </row>
    <row r="35" spans="1:4">
      <c r="A35">
        <f t="shared" si="0"/>
        <v>22463.269886875183</v>
      </c>
      <c r="B35">
        <f t="shared" si="2"/>
        <v>147.2568050319808</v>
      </c>
      <c r="C35">
        <f t="shared" si="3"/>
        <v>33</v>
      </c>
      <c r="D35">
        <v>338.88</v>
      </c>
    </row>
    <row r="36" spans="1:4">
      <c r="A36">
        <f t="shared" ref="A36:A67" si="4">(A35+B36)-D35</f>
        <v>22270.401141139871</v>
      </c>
      <c r="B36">
        <f t="shared" si="2"/>
        <v>146.01125426468869</v>
      </c>
      <c r="C36">
        <f t="shared" si="3"/>
        <v>34</v>
      </c>
      <c r="D36">
        <v>338.88</v>
      </c>
    </row>
    <row r="37" spans="1:4">
      <c r="A37">
        <f t="shared" si="4"/>
        <v>22076.278748557281</v>
      </c>
      <c r="B37">
        <f t="shared" si="2"/>
        <v>144.75760741740916</v>
      </c>
      <c r="C37">
        <f t="shared" si="3"/>
        <v>35</v>
      </c>
      <c r="D37">
        <v>338.88</v>
      </c>
    </row>
    <row r="38" spans="1:4">
      <c r="A38">
        <f t="shared" si="4"/>
        <v>21880.894560422901</v>
      </c>
      <c r="B38">
        <f t="shared" si="2"/>
        <v>143.49581186562233</v>
      </c>
      <c r="C38">
        <f t="shared" si="3"/>
        <v>36</v>
      </c>
      <c r="D38">
        <v>338.88</v>
      </c>
    </row>
    <row r="39" spans="1:4">
      <c r="A39">
        <f t="shared" si="4"/>
        <v>21684.240375065649</v>
      </c>
      <c r="B39">
        <f t="shared" si="2"/>
        <v>142.22581464274884</v>
      </c>
      <c r="C39">
        <f t="shared" si="3"/>
        <v>37</v>
      </c>
      <c r="D39">
        <v>338.88</v>
      </c>
    </row>
    <row r="40" spans="1:4">
      <c r="A40">
        <f t="shared" si="4"/>
        <v>21486.307937503574</v>
      </c>
      <c r="B40">
        <f t="shared" si="2"/>
        <v>140.94756243792671</v>
      </c>
      <c r="C40">
        <f t="shared" si="3"/>
        <v>38</v>
      </c>
      <c r="D40">
        <v>338.88</v>
      </c>
    </row>
    <row r="41" spans="1:4">
      <c r="A41">
        <f t="shared" si="4"/>
        <v>21287.088939097346</v>
      </c>
      <c r="B41">
        <f t="shared" si="2"/>
        <v>139.66100159377322</v>
      </c>
      <c r="C41">
        <f t="shared" si="3"/>
        <v>39</v>
      </c>
      <c r="D41">
        <v>338.88</v>
      </c>
    </row>
    <row r="42" spans="1:4">
      <c r="A42">
        <f t="shared" si="4"/>
        <v>21086.575017201478</v>
      </c>
      <c r="B42">
        <f t="shared" si="2"/>
        <v>138.36607810413275</v>
      </c>
      <c r="C42">
        <f t="shared" si="3"/>
        <v>40</v>
      </c>
      <c r="D42">
        <v>338.88</v>
      </c>
    </row>
    <row r="43" spans="1:4">
      <c r="A43">
        <f t="shared" si="4"/>
        <v>20884.757754813287</v>
      </c>
      <c r="B43">
        <f t="shared" si="2"/>
        <v>137.06273761180961</v>
      </c>
      <c r="C43">
        <f t="shared" si="3"/>
        <v>41</v>
      </c>
      <c r="D43">
        <v>338.88</v>
      </c>
    </row>
    <row r="44" spans="1:4">
      <c r="A44">
        <f t="shared" si="4"/>
        <v>20681.628680219572</v>
      </c>
      <c r="B44">
        <f t="shared" si="2"/>
        <v>135.75092540628637</v>
      </c>
      <c r="C44">
        <f t="shared" si="3"/>
        <v>42</v>
      </c>
      <c r="D44">
        <v>338.88</v>
      </c>
    </row>
    <row r="45" spans="1:4">
      <c r="A45">
        <f t="shared" si="4"/>
        <v>20477.179266640997</v>
      </c>
      <c r="B45">
        <f t="shared" si="2"/>
        <v>134.43058642142722</v>
      </c>
      <c r="C45">
        <f t="shared" si="3"/>
        <v>43</v>
      </c>
      <c r="D45">
        <v>338.88</v>
      </c>
    </row>
    <row r="46" spans="1:4">
      <c r="A46">
        <f t="shared" si="4"/>
        <v>20271.400931874163</v>
      </c>
      <c r="B46">
        <f t="shared" si="2"/>
        <v>133.10166523316647</v>
      </c>
      <c r="C46">
        <f t="shared" si="3"/>
        <v>44</v>
      </c>
      <c r="D46">
        <v>338.88</v>
      </c>
    </row>
    <row r="47" spans="1:4">
      <c r="A47">
        <f t="shared" si="4"/>
        <v>20064.285037931342</v>
      </c>
      <c r="B47">
        <f t="shared" si="2"/>
        <v>131.76410605718206</v>
      </c>
      <c r="C47">
        <f t="shared" si="3"/>
        <v>45</v>
      </c>
      <c r="D47">
        <v>338.88</v>
      </c>
    </row>
    <row r="48" spans="1:4">
      <c r="A48">
        <f t="shared" si="4"/>
        <v>19855.822890677893</v>
      </c>
      <c r="B48">
        <f t="shared" si="2"/>
        <v>130.41785274655371</v>
      </c>
      <c r="C48">
        <f t="shared" si="3"/>
        <v>46</v>
      </c>
      <c r="D48">
        <v>338.88</v>
      </c>
    </row>
    <row r="49" spans="1:4">
      <c r="A49">
        <f t="shared" si="4"/>
        <v>19646.005739467299</v>
      </c>
      <c r="B49">
        <f t="shared" si="2"/>
        <v>129.0628487894063</v>
      </c>
      <c r="C49">
        <f t="shared" si="3"/>
        <v>47</v>
      </c>
      <c r="D49">
        <v>338.88</v>
      </c>
    </row>
    <row r="50" spans="1:4">
      <c r="A50">
        <f t="shared" si="4"/>
        <v>19434.824776773836</v>
      </c>
      <c r="B50">
        <f t="shared" si="2"/>
        <v>127.69903730653743</v>
      </c>
      <c r="C50">
        <f t="shared" si="3"/>
        <v>48</v>
      </c>
      <c r="D50">
        <v>338.88</v>
      </c>
    </row>
    <row r="51" spans="1:4">
      <c r="A51">
        <f t="shared" si="4"/>
        <v>19222.271137822863</v>
      </c>
      <c r="B51">
        <f t="shared" si="2"/>
        <v>126.32636104902993</v>
      </c>
      <c r="C51">
        <f t="shared" si="3"/>
        <v>49</v>
      </c>
      <c r="D51">
        <v>338.88</v>
      </c>
    </row>
    <row r="52" spans="1:4">
      <c r="A52">
        <f t="shared" si="4"/>
        <v>19008.33590021871</v>
      </c>
      <c r="B52">
        <f t="shared" si="2"/>
        <v>124.9447623958486</v>
      </c>
      <c r="C52">
        <f t="shared" si="3"/>
        <v>50</v>
      </c>
      <c r="D52">
        <v>338.88</v>
      </c>
    </row>
    <row r="53" spans="1:4">
      <c r="A53">
        <f t="shared" si="4"/>
        <v>18793.010083570131</v>
      </c>
      <c r="B53">
        <f t="shared" si="2"/>
        <v>123.55418335142161</v>
      </c>
      <c r="C53">
        <f t="shared" si="3"/>
        <v>51</v>
      </c>
      <c r="D53">
        <v>338.88</v>
      </c>
    </row>
    <row r="54" spans="1:4">
      <c r="A54">
        <f t="shared" si="4"/>
        <v>18576.284649113335</v>
      </c>
      <c r="B54">
        <f t="shared" si="2"/>
        <v>122.15456554320585</v>
      </c>
      <c r="C54">
        <f t="shared" si="3"/>
        <v>52</v>
      </c>
      <c r="D54">
        <v>338.88</v>
      </c>
    </row>
    <row r="55" spans="1:4">
      <c r="A55">
        <f t="shared" si="4"/>
        <v>18358.150499332569</v>
      </c>
      <c r="B55">
        <f t="shared" si="2"/>
        <v>120.74585021923667</v>
      </c>
      <c r="C55">
        <f t="shared" si="3"/>
        <v>53</v>
      </c>
      <c r="D55">
        <v>338.88</v>
      </c>
    </row>
    <row r="56" spans="1:4">
      <c r="A56">
        <f t="shared" si="4"/>
        <v>18138.598477578231</v>
      </c>
      <c r="B56">
        <f t="shared" si="2"/>
        <v>119.3279782456617</v>
      </c>
      <c r="C56">
        <f t="shared" si="3"/>
        <v>54</v>
      </c>
      <c r="D56">
        <v>338.88</v>
      </c>
    </row>
    <row r="57" spans="1:4">
      <c r="A57">
        <f t="shared" si="4"/>
        <v>17917.619367682488</v>
      </c>
      <c r="B57">
        <f t="shared" si="2"/>
        <v>117.90089010425849</v>
      </c>
      <c r="C57">
        <f t="shared" si="3"/>
        <v>55</v>
      </c>
      <c r="D57">
        <v>338.88</v>
      </c>
    </row>
    <row r="58" spans="1:4">
      <c r="A58">
        <f t="shared" si="4"/>
        <v>17695.203893572423</v>
      </c>
      <c r="B58">
        <f t="shared" si="2"/>
        <v>116.46452588993617</v>
      </c>
      <c r="C58">
        <f t="shared" si="3"/>
        <v>56</v>
      </c>
      <c r="D58">
        <v>338.88</v>
      </c>
    </row>
    <row r="59" spans="1:4">
      <c r="A59">
        <f t="shared" si="4"/>
        <v>17471.342718880642</v>
      </c>
      <c r="B59">
        <f t="shared" si="2"/>
        <v>115.01882530822074</v>
      </c>
      <c r="C59">
        <f t="shared" si="3"/>
        <v>57</v>
      </c>
      <c r="D59">
        <v>338.88</v>
      </c>
    </row>
    <row r="60" spans="1:4">
      <c r="A60">
        <f t="shared" si="4"/>
        <v>17246.026446553366</v>
      </c>
      <c r="B60">
        <f t="shared" si="2"/>
        <v>113.56372767272417</v>
      </c>
      <c r="C60">
        <f t="shared" si="3"/>
        <v>58</v>
      </c>
      <c r="D60">
        <v>338.88</v>
      </c>
    </row>
    <row r="61" spans="1:4">
      <c r="A61">
        <f t="shared" si="4"/>
        <v>17019.24561845596</v>
      </c>
      <c r="B61">
        <f t="shared" si="2"/>
        <v>112.09917190259686</v>
      </c>
      <c r="C61">
        <f t="shared" si="3"/>
        <v>59</v>
      </c>
      <c r="D61">
        <v>338.88</v>
      </c>
    </row>
    <row r="62" spans="1:4">
      <c r="A62">
        <f t="shared" si="4"/>
        <v>16790.990714975924</v>
      </c>
      <c r="B62">
        <f t="shared" si="2"/>
        <v>110.62509651996373</v>
      </c>
      <c r="C62">
        <f t="shared" si="3"/>
        <v>60</v>
      </c>
      <c r="D62">
        <v>338.88</v>
      </c>
    </row>
    <row r="63" spans="1:4">
      <c r="A63">
        <f t="shared" si="4"/>
        <v>16561.252154623267</v>
      </c>
      <c r="B63">
        <f t="shared" si="2"/>
        <v>109.1414396473435</v>
      </c>
      <c r="C63">
        <f t="shared" si="3"/>
        <v>61</v>
      </c>
      <c r="D63">
        <v>338.88</v>
      </c>
    </row>
    <row r="64" spans="1:4">
      <c r="A64">
        <f t="shared" si="4"/>
        <v>16330.020293628319</v>
      </c>
      <c r="B64">
        <f t="shared" si="2"/>
        <v>107.64813900505123</v>
      </c>
      <c r="C64">
        <f t="shared" si="3"/>
        <v>62</v>
      </c>
      <c r="D64">
        <v>338.88</v>
      </c>
    </row>
    <row r="65" spans="1:4">
      <c r="A65">
        <f t="shared" si="4"/>
        <v>16097.285425536904</v>
      </c>
      <c r="B65">
        <f t="shared" si="2"/>
        <v>106.14513190858406</v>
      </c>
      <c r="C65">
        <f t="shared" si="3"/>
        <v>63</v>
      </c>
      <c r="D65">
        <v>338.88</v>
      </c>
    </row>
    <row r="66" spans="1:4">
      <c r="A66">
        <f t="shared" si="4"/>
        <v>15863.037780802895</v>
      </c>
      <c r="B66">
        <f t="shared" si="2"/>
        <v>104.63235526598987</v>
      </c>
      <c r="C66">
        <f t="shared" si="3"/>
        <v>64</v>
      </c>
      <c r="D66">
        <v>338.88</v>
      </c>
    </row>
    <row r="67" spans="1:4">
      <c r="A67">
        <f t="shared" si="4"/>
        <v>15627.267526378115</v>
      </c>
      <c r="B67">
        <f t="shared" si="2"/>
        <v>103.10974557521881</v>
      </c>
      <c r="C67">
        <f t="shared" si="3"/>
        <v>65</v>
      </c>
      <c r="D67">
        <v>338.88</v>
      </c>
    </row>
    <row r="68" spans="1:4">
      <c r="A68">
        <f t="shared" ref="A68:A99" si="5">(A67+B68)-D67</f>
        <v>15389.964765299574</v>
      </c>
      <c r="B68">
        <f t="shared" si="2"/>
        <v>101.57723892145773</v>
      </c>
      <c r="C68">
        <f t="shared" si="3"/>
        <v>66</v>
      </c>
      <c r="D68">
        <v>338.88</v>
      </c>
    </row>
    <row r="69" spans="1:4">
      <c r="A69">
        <f t="shared" si="5"/>
        <v>15151.119536274022</v>
      </c>
      <c r="B69">
        <f t="shared" si="2"/>
        <v>100.03477097444723</v>
      </c>
      <c r="C69">
        <f t="shared" si="3"/>
        <v>67</v>
      </c>
      <c r="D69">
        <v>338.88</v>
      </c>
    </row>
    <row r="70" spans="1:4">
      <c r="A70">
        <f t="shared" si="5"/>
        <v>14910.721813259805</v>
      </c>
      <c r="B70">
        <f t="shared" si="2"/>
        <v>98.482276985781141</v>
      </c>
      <c r="C70">
        <f t="shared" si="3"/>
        <v>68</v>
      </c>
      <c r="D70">
        <v>338.88</v>
      </c>
    </row>
    <row r="71" spans="1:4">
      <c r="A71">
        <f t="shared" si="5"/>
        <v>14668.761505045994</v>
      </c>
      <c r="B71">
        <f t="shared" si="2"/>
        <v>96.919691786188721</v>
      </c>
      <c r="C71">
        <f t="shared" si="3"/>
        <v>69</v>
      </c>
      <c r="D71">
        <v>338.88</v>
      </c>
    </row>
    <row r="72" spans="1:4">
      <c r="A72">
        <f t="shared" si="5"/>
        <v>14425.228454828793</v>
      </c>
      <c r="B72">
        <f t="shared" si="2"/>
        <v>95.346949782798958</v>
      </c>
      <c r="C72">
        <f t="shared" si="3"/>
        <v>70</v>
      </c>
      <c r="D72">
        <v>338.88</v>
      </c>
    </row>
    <row r="73" spans="1:4">
      <c r="A73">
        <f t="shared" si="5"/>
        <v>14180.112439785182</v>
      </c>
      <c r="B73">
        <f t="shared" si="2"/>
        <v>93.763984956387148</v>
      </c>
      <c r="C73">
        <f t="shared" si="3"/>
        <v>71</v>
      </c>
      <c r="D73">
        <v>338.88</v>
      </c>
    </row>
    <row r="74" spans="1:4">
      <c r="A74">
        <f t="shared" si="5"/>
        <v>13933.403170643785</v>
      </c>
      <c r="B74">
        <f t="shared" ref="B74:B122" si="6">A73*(0.078/12)</f>
        <v>92.170730858603676</v>
      </c>
      <c r="C74">
        <f t="shared" si="3"/>
        <v>72</v>
      </c>
      <c r="D74">
        <v>338.88</v>
      </c>
    </row>
    <row r="75" spans="1:4">
      <c r="A75">
        <f t="shared" si="5"/>
        <v>13685.090291252971</v>
      </c>
      <c r="B75">
        <f t="shared" si="6"/>
        <v>90.567120609184599</v>
      </c>
      <c r="C75">
        <f t="shared" si="3"/>
        <v>73</v>
      </c>
      <c r="D75">
        <v>338.88</v>
      </c>
    </row>
    <row r="76" spans="1:4">
      <c r="A76">
        <f t="shared" si="5"/>
        <v>13435.163378146117</v>
      </c>
      <c r="B76">
        <f t="shared" si="6"/>
        <v>88.953086893144302</v>
      </c>
      <c r="C76">
        <f t="shared" si="3"/>
        <v>74</v>
      </c>
      <c r="D76">
        <v>338.88</v>
      </c>
    </row>
    <row r="77" spans="1:4">
      <c r="A77">
        <f t="shared" si="5"/>
        <v>13183.611940104067</v>
      </c>
      <c r="B77">
        <f t="shared" si="6"/>
        <v>87.328561957949759</v>
      </c>
      <c r="C77">
        <f t="shared" si="3"/>
        <v>75</v>
      </c>
      <c r="D77">
        <v>338.88</v>
      </c>
    </row>
    <row r="78" spans="1:4">
      <c r="A78">
        <f t="shared" si="5"/>
        <v>12930.425417714745</v>
      </c>
      <c r="B78">
        <f t="shared" si="6"/>
        <v>85.693477610676425</v>
      </c>
      <c r="C78">
        <f t="shared" ref="C78:C122" si="7">C77+1</f>
        <v>76</v>
      </c>
      <c r="D78">
        <v>338.88</v>
      </c>
    </row>
    <row r="79" spans="1:4">
      <c r="A79">
        <f t="shared" si="5"/>
        <v>12675.593182929892</v>
      </c>
      <c r="B79">
        <f t="shared" si="6"/>
        <v>84.047765215145844</v>
      </c>
      <c r="C79">
        <f t="shared" si="7"/>
        <v>77</v>
      </c>
      <c r="D79">
        <v>338.88</v>
      </c>
    </row>
    <row r="80" spans="1:4">
      <c r="A80">
        <f t="shared" si="5"/>
        <v>12419.104538618936</v>
      </c>
      <c r="B80">
        <f t="shared" si="6"/>
        <v>82.391355689044289</v>
      </c>
      <c r="C80">
        <f t="shared" si="7"/>
        <v>78</v>
      </c>
      <c r="D80">
        <v>338.88</v>
      </c>
    </row>
    <row r="81" spans="1:4">
      <c r="A81">
        <f t="shared" si="5"/>
        <v>12160.94871811996</v>
      </c>
      <c r="B81">
        <f t="shared" si="6"/>
        <v>80.724179501023087</v>
      </c>
      <c r="C81">
        <f t="shared" si="7"/>
        <v>79</v>
      </c>
      <c r="D81">
        <v>338.88</v>
      </c>
    </row>
    <row r="82" spans="1:4">
      <c r="A82">
        <f t="shared" si="5"/>
        <v>11901.114884787741</v>
      </c>
      <c r="B82">
        <f t="shared" si="6"/>
        <v>79.046166667779744</v>
      </c>
      <c r="C82">
        <f t="shared" si="7"/>
        <v>80</v>
      </c>
      <c r="D82">
        <v>338.88</v>
      </c>
    </row>
    <row r="83" spans="1:4">
      <c r="A83">
        <f t="shared" si="5"/>
        <v>11639.592131538862</v>
      </c>
      <c r="B83">
        <f t="shared" si="6"/>
        <v>77.357246751120314</v>
      </c>
      <c r="C83">
        <f t="shared" si="7"/>
        <v>81</v>
      </c>
      <c r="D83">
        <v>338.88</v>
      </c>
    </row>
    <row r="84" spans="1:4">
      <c r="A84">
        <f t="shared" si="5"/>
        <v>11376.369480393865</v>
      </c>
      <c r="B84">
        <f t="shared" si="6"/>
        <v>75.657348855002596</v>
      </c>
      <c r="C84">
        <f t="shared" si="7"/>
        <v>82</v>
      </c>
      <c r="D84">
        <v>338.88</v>
      </c>
    </row>
    <row r="85" spans="1:4">
      <c r="A85">
        <f t="shared" si="5"/>
        <v>11111.435882016425</v>
      </c>
      <c r="B85">
        <f t="shared" si="6"/>
        <v>73.946401622560117</v>
      </c>
      <c r="C85">
        <f t="shared" si="7"/>
        <v>83</v>
      </c>
      <c r="D85">
        <v>338.88</v>
      </c>
    </row>
    <row r="86" spans="1:4">
      <c r="A86">
        <f t="shared" si="5"/>
        <v>10844.780215249533</v>
      </c>
      <c r="B86">
        <f t="shared" si="6"/>
        <v>72.224333233106762</v>
      </c>
      <c r="C86">
        <f t="shared" si="7"/>
        <v>84</v>
      </c>
      <c r="D86">
        <v>338.88</v>
      </c>
    </row>
    <row r="87" spans="1:4">
      <c r="A87">
        <f t="shared" si="5"/>
        <v>10576.391286648655</v>
      </c>
      <c r="B87">
        <f t="shared" si="6"/>
        <v>70.491071399121964</v>
      </c>
      <c r="C87">
        <f t="shared" si="7"/>
        <v>85</v>
      </c>
      <c r="D87">
        <v>338.88</v>
      </c>
    </row>
    <row r="88" spans="1:4">
      <c r="A88">
        <f t="shared" si="5"/>
        <v>10306.257830011873</v>
      </c>
      <c r="B88">
        <f t="shared" si="6"/>
        <v>68.746543363216261</v>
      </c>
      <c r="C88">
        <f t="shared" si="7"/>
        <v>86</v>
      </c>
      <c r="D88">
        <v>338.88</v>
      </c>
    </row>
    <row r="89" spans="1:4">
      <c r="A89">
        <f t="shared" si="5"/>
        <v>10034.36850590695</v>
      </c>
      <c r="B89">
        <f t="shared" si="6"/>
        <v>66.990675895077175</v>
      </c>
      <c r="C89">
        <f t="shared" si="7"/>
        <v>87</v>
      </c>
      <c r="D89">
        <v>338.88</v>
      </c>
    </row>
    <row r="90" spans="1:4">
      <c r="A90">
        <f t="shared" si="5"/>
        <v>9760.7119011953455</v>
      </c>
      <c r="B90">
        <f t="shared" si="6"/>
        <v>65.223395288395167</v>
      </c>
      <c r="C90">
        <f t="shared" si="7"/>
        <v>88</v>
      </c>
      <c r="D90">
        <v>338.88</v>
      </c>
    </row>
    <row r="91" spans="1:4">
      <c r="A91">
        <f t="shared" si="5"/>
        <v>9485.2765285531168</v>
      </c>
      <c r="B91">
        <f t="shared" si="6"/>
        <v>63.44462735776974</v>
      </c>
      <c r="C91">
        <f t="shared" si="7"/>
        <v>89</v>
      </c>
      <c r="D91">
        <v>338.88</v>
      </c>
    </row>
    <row r="92" spans="1:4">
      <c r="A92">
        <f t="shared" si="5"/>
        <v>9208.0508259887119</v>
      </c>
      <c r="B92">
        <f t="shared" si="6"/>
        <v>61.654297435595254</v>
      </c>
      <c r="C92">
        <f t="shared" si="7"/>
        <v>90</v>
      </c>
      <c r="D92">
        <v>338.88</v>
      </c>
    </row>
    <row r="93" spans="1:4">
      <c r="A93">
        <f t="shared" si="5"/>
        <v>8929.0231563576399</v>
      </c>
      <c r="B93">
        <f t="shared" si="6"/>
        <v>59.852330368926623</v>
      </c>
      <c r="C93">
        <f t="shared" si="7"/>
        <v>91</v>
      </c>
      <c r="D93">
        <v>338.88</v>
      </c>
    </row>
    <row r="94" spans="1:4">
      <c r="A94">
        <f t="shared" si="5"/>
        <v>8648.1818068739649</v>
      </c>
      <c r="B94">
        <f t="shared" si="6"/>
        <v>58.038650516324658</v>
      </c>
      <c r="C94">
        <f t="shared" si="7"/>
        <v>92</v>
      </c>
      <c r="D94">
        <v>338.88</v>
      </c>
    </row>
    <row r="95" spans="1:4">
      <c r="A95">
        <f t="shared" si="5"/>
        <v>8365.5149886186464</v>
      </c>
      <c r="B95">
        <f t="shared" si="6"/>
        <v>56.213181744680767</v>
      </c>
      <c r="C95">
        <f t="shared" si="7"/>
        <v>93</v>
      </c>
      <c r="D95">
        <v>338.88</v>
      </c>
    </row>
    <row r="96" spans="1:4">
      <c r="A96">
        <f t="shared" si="5"/>
        <v>8081.0108360446675</v>
      </c>
      <c r="B96">
        <f t="shared" si="6"/>
        <v>54.375847426021195</v>
      </c>
      <c r="C96">
        <f t="shared" si="7"/>
        <v>94</v>
      </c>
      <c r="D96">
        <v>338.88</v>
      </c>
    </row>
    <row r="97" spans="1:4">
      <c r="A97">
        <f t="shared" si="5"/>
        <v>7794.6574064789575</v>
      </c>
      <c r="B97">
        <f t="shared" si="6"/>
        <v>52.526570434290335</v>
      </c>
      <c r="C97">
        <f t="shared" si="7"/>
        <v>95</v>
      </c>
      <c r="D97">
        <v>338.88</v>
      </c>
    </row>
    <row r="98" spans="1:4">
      <c r="A98">
        <f t="shared" si="5"/>
        <v>7506.442679621071</v>
      </c>
      <c r="B98">
        <f t="shared" si="6"/>
        <v>50.665273142113222</v>
      </c>
      <c r="C98">
        <f t="shared" si="7"/>
        <v>96</v>
      </c>
      <c r="D98">
        <v>338.88</v>
      </c>
    </row>
    <row r="99" spans="1:4">
      <c r="A99">
        <f t="shared" si="5"/>
        <v>7216.3545570386077</v>
      </c>
      <c r="B99">
        <f t="shared" si="6"/>
        <v>48.791877417536959</v>
      </c>
      <c r="C99">
        <f t="shared" si="7"/>
        <v>97</v>
      </c>
      <c r="D99">
        <v>338.88</v>
      </c>
    </row>
    <row r="100" spans="1:4">
      <c r="A100">
        <f t="shared" ref="A100:A122" si="8">(A99+B100)-D99</f>
        <v>6924.3808616593587</v>
      </c>
      <c r="B100">
        <f t="shared" si="6"/>
        <v>46.906304620750944</v>
      </c>
      <c r="C100">
        <f t="shared" si="7"/>
        <v>98</v>
      </c>
      <c r="D100">
        <v>338.88</v>
      </c>
    </row>
    <row r="101" spans="1:4">
      <c r="A101">
        <f t="shared" si="8"/>
        <v>6630.5093372601441</v>
      </c>
      <c r="B101">
        <f t="shared" si="6"/>
        <v>45.008475600785829</v>
      </c>
      <c r="C101">
        <f t="shared" si="7"/>
        <v>99</v>
      </c>
      <c r="D101">
        <v>338.88</v>
      </c>
    </row>
    <row r="102" spans="1:4">
      <c r="A102">
        <f t="shared" si="8"/>
        <v>6334.7276479523352</v>
      </c>
      <c r="B102">
        <f t="shared" si="6"/>
        <v>43.098310692190935</v>
      </c>
      <c r="C102">
        <f t="shared" si="7"/>
        <v>100</v>
      </c>
      <c r="D102">
        <v>338.88</v>
      </c>
    </row>
    <row r="103" spans="1:4">
      <c r="A103">
        <f t="shared" si="8"/>
        <v>6037.0233776640252</v>
      </c>
      <c r="B103">
        <f t="shared" si="6"/>
        <v>41.175729711690174</v>
      </c>
      <c r="C103">
        <f t="shared" si="7"/>
        <v>101</v>
      </c>
      <c r="D103">
        <v>338.88</v>
      </c>
    </row>
    <row r="104" spans="1:4">
      <c r="A104">
        <f t="shared" si="8"/>
        <v>5737.3840296188409</v>
      </c>
      <c r="B104">
        <f t="shared" si="6"/>
        <v>39.240651954816165</v>
      </c>
      <c r="C104">
        <f t="shared" si="7"/>
        <v>102</v>
      </c>
      <c r="D104">
        <v>338.88</v>
      </c>
    </row>
    <row r="105" spans="1:4">
      <c r="A105">
        <f t="shared" si="8"/>
        <v>5435.7970258113637</v>
      </c>
      <c r="B105">
        <f t="shared" si="6"/>
        <v>37.292996192522466</v>
      </c>
      <c r="C105">
        <f t="shared" si="7"/>
        <v>103</v>
      </c>
      <c r="D105">
        <v>338.88</v>
      </c>
    </row>
    <row r="106" spans="1:4">
      <c r="A106">
        <f t="shared" si="8"/>
        <v>5132.2497064791378</v>
      </c>
      <c r="B106">
        <f t="shared" si="6"/>
        <v>35.332680667773865</v>
      </c>
      <c r="C106">
        <f t="shared" si="7"/>
        <v>104</v>
      </c>
      <c r="D106">
        <v>338.88</v>
      </c>
    </row>
    <row r="107" spans="1:4">
      <c r="A107">
        <f t="shared" si="8"/>
        <v>4826.7293295712525</v>
      </c>
      <c r="B107">
        <f t="shared" si="6"/>
        <v>33.359623092114397</v>
      </c>
      <c r="C107">
        <f t="shared" si="7"/>
        <v>105</v>
      </c>
      <c r="D107">
        <v>338.88</v>
      </c>
    </row>
    <row r="108" spans="1:4">
      <c r="A108">
        <f t="shared" si="8"/>
        <v>4519.2230702134657</v>
      </c>
      <c r="B108">
        <f t="shared" si="6"/>
        <v>31.373740642213139</v>
      </c>
      <c r="C108">
        <f t="shared" si="7"/>
        <v>106</v>
      </c>
      <c r="D108">
        <v>338.88</v>
      </c>
    </row>
    <row r="109" spans="1:4">
      <c r="A109">
        <f t="shared" si="8"/>
        <v>4209.7180201698529</v>
      </c>
      <c r="B109">
        <f t="shared" si="6"/>
        <v>29.374949956387525</v>
      </c>
      <c r="C109">
        <f t="shared" si="7"/>
        <v>107</v>
      </c>
      <c r="D109">
        <v>338.88</v>
      </c>
    </row>
    <row r="110" spans="1:4">
      <c r="A110">
        <f t="shared" si="8"/>
        <v>3898.2011873009569</v>
      </c>
      <c r="B110">
        <f t="shared" si="6"/>
        <v>27.363167131104042</v>
      </c>
      <c r="C110">
        <f t="shared" si="7"/>
        <v>108</v>
      </c>
      <c r="D110">
        <v>338.88</v>
      </c>
    </row>
    <row r="111" spans="1:4">
      <c r="A111">
        <f t="shared" si="8"/>
        <v>3584.6594950184131</v>
      </c>
      <c r="B111">
        <f t="shared" si="6"/>
        <v>25.338307717456217</v>
      </c>
      <c r="C111">
        <f t="shared" si="7"/>
        <v>109</v>
      </c>
      <c r="D111">
        <v>338.88</v>
      </c>
    </row>
    <row r="112" spans="1:4">
      <c r="A112">
        <f t="shared" si="8"/>
        <v>3269.0797817360326</v>
      </c>
      <c r="B112">
        <f t="shared" si="6"/>
        <v>23.300286717619684</v>
      </c>
      <c r="C112">
        <f t="shared" si="7"/>
        <v>110</v>
      </c>
      <c r="D112">
        <v>338.88</v>
      </c>
    </row>
    <row r="113" spans="1:4">
      <c r="A113">
        <f t="shared" si="8"/>
        <v>2951.4488003173169</v>
      </c>
      <c r="B113">
        <f t="shared" si="6"/>
        <v>21.249018581284211</v>
      </c>
      <c r="C113">
        <f t="shared" si="7"/>
        <v>111</v>
      </c>
      <c r="D113">
        <v>338.88</v>
      </c>
    </row>
    <row r="114" spans="1:4">
      <c r="A114">
        <f t="shared" si="8"/>
        <v>2631.7532175193792</v>
      </c>
      <c r="B114">
        <f t="shared" si="6"/>
        <v>19.184417202062559</v>
      </c>
      <c r="C114">
        <f t="shared" si="7"/>
        <v>112</v>
      </c>
      <c r="D114">
        <v>338.88</v>
      </c>
    </row>
    <row r="115" spans="1:4">
      <c r="A115">
        <f t="shared" si="8"/>
        <v>2309.9796134332551</v>
      </c>
      <c r="B115">
        <f t="shared" si="6"/>
        <v>17.106395913875964</v>
      </c>
      <c r="C115">
        <f t="shared" si="7"/>
        <v>113</v>
      </c>
      <c r="D115">
        <v>338.88</v>
      </c>
    </row>
    <row r="116" spans="1:4">
      <c r="A116">
        <f t="shared" si="8"/>
        <v>1986.1144809205712</v>
      </c>
      <c r="B116">
        <f t="shared" si="6"/>
        <v>15.014867487316158</v>
      </c>
      <c r="C116">
        <f t="shared" si="7"/>
        <v>114</v>
      </c>
      <c r="D116">
        <v>338.88</v>
      </c>
    </row>
    <row r="117" spans="1:4">
      <c r="A117">
        <f t="shared" si="8"/>
        <v>1660.1442250465548</v>
      </c>
      <c r="B117">
        <f t="shared" si="6"/>
        <v>12.909744125983712</v>
      </c>
      <c r="C117">
        <f t="shared" si="7"/>
        <v>115</v>
      </c>
      <c r="D117">
        <v>338.88</v>
      </c>
    </row>
    <row r="118" spans="1:4">
      <c r="A118">
        <f t="shared" si="8"/>
        <v>1332.0551625093572</v>
      </c>
      <c r="B118">
        <f t="shared" si="6"/>
        <v>10.790937462802605</v>
      </c>
      <c r="C118">
        <f t="shared" si="7"/>
        <v>116</v>
      </c>
      <c r="D118">
        <v>338.88</v>
      </c>
    </row>
    <row r="119" spans="1:4">
      <c r="A119">
        <f t="shared" si="8"/>
        <v>1001.8335210656679</v>
      </c>
      <c r="B119">
        <f t="shared" si="6"/>
        <v>8.6583585563108212</v>
      </c>
      <c r="C119">
        <f t="shared" si="7"/>
        <v>117</v>
      </c>
      <c r="D119">
        <v>338.88</v>
      </c>
    </row>
    <row r="120" spans="1:4">
      <c r="A120">
        <f t="shared" si="8"/>
        <v>669.46543895259481</v>
      </c>
      <c r="B120">
        <f t="shared" si="6"/>
        <v>6.5119178869268408</v>
      </c>
      <c r="C120">
        <f t="shared" si="7"/>
        <v>118</v>
      </c>
      <c r="D120">
        <v>338.88</v>
      </c>
    </row>
    <row r="121" spans="1:4">
      <c r="A121">
        <f t="shared" si="8"/>
        <v>334.93696430578666</v>
      </c>
      <c r="B121">
        <f t="shared" si="6"/>
        <v>4.3515253531918656</v>
      </c>
      <c r="C121">
        <f t="shared" si="7"/>
        <v>119</v>
      </c>
      <c r="D121">
        <v>338.88</v>
      </c>
    </row>
    <row r="122" spans="1:4">
      <c r="A122">
        <f t="shared" si="8"/>
        <v>-1.7659454262256986</v>
      </c>
      <c r="B122">
        <f t="shared" si="6"/>
        <v>2.1770902679876132</v>
      </c>
      <c r="C122">
        <f t="shared" si="7"/>
        <v>120</v>
      </c>
      <c r="D122">
        <v>338.88</v>
      </c>
    </row>
    <row r="124" spans="1:4">
      <c r="A124" t="s">
        <v>20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4" workbookViewId="0">
      <selection activeCell="E6" sqref="E6"/>
    </sheetView>
  </sheetViews>
  <sheetFormatPr baseColWidth="10" defaultColWidth="11" defaultRowHeight="15" x14ac:dyDescent="0"/>
  <cols>
    <col min="1" max="1" width="19.5" customWidth="1"/>
    <col min="2" max="2" width="17.6640625" customWidth="1"/>
    <col min="6" max="6" width="17.83203125" customWidth="1"/>
    <col min="7" max="7" width="17" customWidth="1"/>
  </cols>
  <sheetData>
    <row r="1" spans="1:9">
      <c r="A1" s="6" t="s">
        <v>26</v>
      </c>
      <c r="B1" s="6"/>
      <c r="C1" s="6"/>
      <c r="D1" s="6"/>
      <c r="F1" s="7" t="s">
        <v>27</v>
      </c>
      <c r="G1" s="7"/>
      <c r="H1" s="7"/>
      <c r="I1" s="7"/>
    </row>
    <row r="2" spans="1:9">
      <c r="A2" s="6" t="s">
        <v>21</v>
      </c>
      <c r="B2" s="6" t="s">
        <v>22</v>
      </c>
      <c r="C2" s="6" t="s">
        <v>23</v>
      </c>
      <c r="D2" s="6" t="s">
        <v>19</v>
      </c>
      <c r="F2" s="7" t="s">
        <v>21</v>
      </c>
      <c r="G2" s="7" t="s">
        <v>29</v>
      </c>
      <c r="H2" s="7" t="s">
        <v>17</v>
      </c>
      <c r="I2" s="7" t="s">
        <v>19</v>
      </c>
    </row>
    <row r="3" spans="1:9">
      <c r="A3" s="6" t="s">
        <v>24</v>
      </c>
      <c r="B3" s="6" t="s">
        <v>18</v>
      </c>
      <c r="C3" s="6"/>
      <c r="D3" s="6">
        <v>950</v>
      </c>
      <c r="F3" s="7" t="s">
        <v>24</v>
      </c>
      <c r="G3" s="7" t="s">
        <v>28</v>
      </c>
      <c r="H3" s="7"/>
      <c r="I3" s="7"/>
    </row>
    <row r="4" spans="1:9">
      <c r="A4" s="6">
        <f>(28175+B4)-D3</f>
        <v>27289.567708333332</v>
      </c>
      <c r="B4" s="6">
        <f>28175*(0.0275/12)</f>
        <v>64.567708333333329</v>
      </c>
      <c r="C4" s="6">
        <v>1</v>
      </c>
      <c r="D4" s="6">
        <v>950</v>
      </c>
      <c r="F4" s="7">
        <f>28175+G4-I4</f>
        <v>27057.177083333332</v>
      </c>
      <c r="G4" s="7">
        <f>28175*(0.035/12)</f>
        <v>82.177083333333343</v>
      </c>
      <c r="H4" s="7">
        <v>1</v>
      </c>
      <c r="I4" s="7">
        <v>1200</v>
      </c>
    </row>
    <row r="5" spans="1:9">
      <c r="A5" s="6">
        <f t="shared" ref="A5:A34" si="0">(A4+B5)-D3</f>
        <v>26402.106300998264</v>
      </c>
      <c r="B5" s="6">
        <f t="shared" ref="B5:B34" si="1">A4*(0.0275/12)</f>
        <v>62.538592664930555</v>
      </c>
      <c r="C5" s="6">
        <v>2</v>
      </c>
      <c r="D5" s="6">
        <v>950</v>
      </c>
      <c r="F5" s="7">
        <f>F4+G5-I5</f>
        <v>25936.093849826389</v>
      </c>
      <c r="G5" s="7">
        <f>F4*(0.035/12)</f>
        <v>78.916766493055562</v>
      </c>
      <c r="H5" s="7">
        <f>H4+1</f>
        <v>2</v>
      </c>
      <c r="I5" s="7">
        <v>1200</v>
      </c>
    </row>
    <row r="6" spans="1:9">
      <c r="A6" s="6">
        <f t="shared" si="0"/>
        <v>25512.611127938053</v>
      </c>
      <c r="B6" s="6">
        <f t="shared" si="1"/>
        <v>60.504826939787691</v>
      </c>
      <c r="C6" s="6">
        <f t="shared" ref="C6:C33" si="2">C5+1</f>
        <v>3</v>
      </c>
      <c r="D6" s="6">
        <v>950</v>
      </c>
      <c r="F6" s="7">
        <f t="shared" ref="F6:F22" si="3">F5+G6-I6</f>
        <v>24811.740790221716</v>
      </c>
      <c r="G6" s="7">
        <f t="shared" ref="G6:G28" si="4">F5*(0.035/12)</f>
        <v>75.646940395326979</v>
      </c>
      <c r="H6" s="7">
        <f t="shared" ref="H6:H28" si="5">H5+1</f>
        <v>3</v>
      </c>
      <c r="I6" s="7">
        <v>1200</v>
      </c>
    </row>
    <row r="7" spans="1:9">
      <c r="A7" s="6">
        <f t="shared" si="0"/>
        <v>24621.077528439579</v>
      </c>
      <c r="B7" s="6">
        <f t="shared" si="1"/>
        <v>58.466400501524703</v>
      </c>
      <c r="C7" s="6">
        <f t="shared" si="2"/>
        <v>4</v>
      </c>
      <c r="D7" s="6">
        <v>950</v>
      </c>
      <c r="F7" s="7">
        <f t="shared" si="3"/>
        <v>23684.108367526529</v>
      </c>
      <c r="G7" s="7">
        <f t="shared" si="4"/>
        <v>72.367577304813338</v>
      </c>
      <c r="H7" s="7">
        <f t="shared" si="5"/>
        <v>4</v>
      </c>
      <c r="I7" s="7">
        <v>1200</v>
      </c>
    </row>
    <row r="8" spans="1:9">
      <c r="A8" s="6">
        <f t="shared" si="0"/>
        <v>23727.500831108919</v>
      </c>
      <c r="B8" s="6">
        <f t="shared" si="1"/>
        <v>56.4233026693407</v>
      </c>
      <c r="C8" s="6">
        <f t="shared" si="2"/>
        <v>5</v>
      </c>
      <c r="D8" s="6">
        <v>950</v>
      </c>
      <c r="F8" s="7">
        <f t="shared" si="3"/>
        <v>22553.187016931814</v>
      </c>
      <c r="G8" s="7">
        <f t="shared" si="4"/>
        <v>69.078649405285717</v>
      </c>
      <c r="H8" s="7">
        <f t="shared" si="5"/>
        <v>5</v>
      </c>
      <c r="I8" s="7">
        <v>1200</v>
      </c>
    </row>
    <row r="9" spans="1:9">
      <c r="A9" s="6">
        <f t="shared" si="0"/>
        <v>22831.876353846877</v>
      </c>
      <c r="B9" s="6">
        <f t="shared" si="1"/>
        <v>54.375522737957937</v>
      </c>
      <c r="C9" s="6">
        <f t="shared" si="2"/>
        <v>6</v>
      </c>
      <c r="D9" s="6">
        <v>950</v>
      </c>
      <c r="F9" s="7">
        <f t="shared" si="3"/>
        <v>21418.9671457312</v>
      </c>
      <c r="G9" s="7">
        <f t="shared" si="4"/>
        <v>65.780128799384457</v>
      </c>
      <c r="H9" s="7">
        <f t="shared" si="5"/>
        <v>6</v>
      </c>
      <c r="I9" s="7">
        <v>1200</v>
      </c>
    </row>
    <row r="10" spans="1:9">
      <c r="A10" s="6">
        <f t="shared" si="0"/>
        <v>21934.199403824445</v>
      </c>
      <c r="B10" s="6">
        <f t="shared" si="1"/>
        <v>52.323049977565759</v>
      </c>
      <c r="C10" s="6">
        <f t="shared" si="2"/>
        <v>7</v>
      </c>
      <c r="D10" s="6">
        <v>950</v>
      </c>
      <c r="F10" s="7">
        <f t="shared" si="3"/>
        <v>20281.439133239583</v>
      </c>
      <c r="G10" s="7">
        <f t="shared" si="4"/>
        <v>62.471987508382668</v>
      </c>
      <c r="H10" s="7">
        <f t="shared" si="5"/>
        <v>7</v>
      </c>
      <c r="I10" s="7">
        <v>1200</v>
      </c>
    </row>
    <row r="11" spans="1:9">
      <c r="A11" s="6">
        <f t="shared" si="0"/>
        <v>21034.46527745821</v>
      </c>
      <c r="B11" s="6">
        <f t="shared" si="1"/>
        <v>50.26587363376435</v>
      </c>
      <c r="C11" s="6">
        <f t="shared" si="2"/>
        <v>8</v>
      </c>
      <c r="D11" s="6">
        <v>950</v>
      </c>
      <c r="F11" s="7">
        <f t="shared" si="3"/>
        <v>19140.59333071153</v>
      </c>
      <c r="G11" s="7">
        <f t="shared" si="4"/>
        <v>59.154197471948784</v>
      </c>
      <c r="H11" s="7">
        <f t="shared" si="5"/>
        <v>8</v>
      </c>
      <c r="I11" s="7">
        <v>1200</v>
      </c>
    </row>
    <row r="12" spans="1:9">
      <c r="A12" s="6">
        <f t="shared" si="0"/>
        <v>20132.669260385719</v>
      </c>
      <c r="B12" s="6">
        <f t="shared" si="1"/>
        <v>48.203982927508399</v>
      </c>
      <c r="C12" s="6">
        <f t="shared" si="2"/>
        <v>9</v>
      </c>
      <c r="D12" s="6">
        <v>950</v>
      </c>
      <c r="F12" s="7">
        <f t="shared" si="3"/>
        <v>17996.42006125944</v>
      </c>
      <c r="G12" s="7">
        <f t="shared" si="4"/>
        <v>55.826730547908632</v>
      </c>
      <c r="H12" s="7">
        <f t="shared" si="5"/>
        <v>9</v>
      </c>
      <c r="I12" s="7">
        <v>1200</v>
      </c>
    </row>
    <row r="13" spans="1:9">
      <c r="A13" s="6">
        <f t="shared" si="0"/>
        <v>19228.806627440768</v>
      </c>
      <c r="B13" s="6">
        <f t="shared" si="1"/>
        <v>46.137367055050603</v>
      </c>
      <c r="C13" s="6">
        <f t="shared" si="2"/>
        <v>10</v>
      </c>
      <c r="D13" s="6">
        <v>950</v>
      </c>
      <c r="F13" s="7">
        <f t="shared" si="3"/>
        <v>16848.909619771446</v>
      </c>
      <c r="G13" s="7">
        <f t="shared" si="4"/>
        <v>52.489558512006703</v>
      </c>
      <c r="H13" s="7">
        <f t="shared" si="5"/>
        <v>10</v>
      </c>
      <c r="I13" s="7">
        <v>1200</v>
      </c>
    </row>
    <row r="14" spans="1:9">
      <c r="A14" s="6">
        <f t="shared" si="0"/>
        <v>18322.872642628652</v>
      </c>
      <c r="B14" s="6">
        <f t="shared" si="1"/>
        <v>44.066015187885093</v>
      </c>
      <c r="C14" s="6">
        <f t="shared" si="2"/>
        <v>11</v>
      </c>
      <c r="D14" s="6">
        <v>950</v>
      </c>
      <c r="F14" s="7">
        <f t="shared" si="3"/>
        <v>15698.052272829114</v>
      </c>
      <c r="G14" s="7">
        <f t="shared" si="4"/>
        <v>49.14265305766672</v>
      </c>
      <c r="H14" s="7">
        <f t="shared" si="5"/>
        <v>11</v>
      </c>
      <c r="I14" s="7">
        <v>1200</v>
      </c>
    </row>
    <row r="15" spans="1:9">
      <c r="A15" s="6">
        <f t="shared" si="0"/>
        <v>17414.862559101344</v>
      </c>
      <c r="B15" s="6">
        <f t="shared" si="1"/>
        <v>41.989916472690659</v>
      </c>
      <c r="C15" s="6">
        <f t="shared" si="2"/>
        <v>12</v>
      </c>
      <c r="D15" s="6">
        <v>950</v>
      </c>
      <c r="F15" s="7">
        <f t="shared" si="3"/>
        <v>14543.838258624866</v>
      </c>
      <c r="G15" s="7">
        <f t="shared" si="4"/>
        <v>45.785985795751586</v>
      </c>
      <c r="H15" s="7">
        <f t="shared" si="5"/>
        <v>12</v>
      </c>
      <c r="I15" s="7">
        <v>1200</v>
      </c>
    </row>
    <row r="16" spans="1:9">
      <c r="A16" s="6">
        <f t="shared" si="0"/>
        <v>16504.771619132618</v>
      </c>
      <c r="B16" s="6">
        <f t="shared" si="1"/>
        <v>39.909060031273917</v>
      </c>
      <c r="C16" s="6">
        <f t="shared" si="2"/>
        <v>13</v>
      </c>
      <c r="D16" s="6">
        <v>950</v>
      </c>
      <c r="F16" s="7">
        <f t="shared" si="3"/>
        <v>13386.257786879189</v>
      </c>
      <c r="G16" s="7">
        <f t="shared" si="4"/>
        <v>42.419528254322529</v>
      </c>
      <c r="H16" s="7">
        <f t="shared" si="5"/>
        <v>13</v>
      </c>
      <c r="I16" s="7">
        <v>1200</v>
      </c>
    </row>
    <row r="17" spans="1:9">
      <c r="A17" s="6">
        <f t="shared" si="0"/>
        <v>15592.59505409313</v>
      </c>
      <c r="B17" s="6">
        <f t="shared" si="1"/>
        <v>37.823434960512252</v>
      </c>
      <c r="C17" s="6">
        <f t="shared" si="2"/>
        <v>14</v>
      </c>
      <c r="D17" s="6">
        <v>950</v>
      </c>
      <c r="F17" s="7">
        <f t="shared" si="3"/>
        <v>12225.301038757587</v>
      </c>
      <c r="G17" s="7">
        <f t="shared" si="4"/>
        <v>39.043251878397633</v>
      </c>
      <c r="H17" s="7">
        <f t="shared" si="5"/>
        <v>14</v>
      </c>
      <c r="I17" s="7">
        <v>1200</v>
      </c>
    </row>
    <row r="18" spans="1:9">
      <c r="A18" s="6">
        <f t="shared" si="0"/>
        <v>14678.328084425426</v>
      </c>
      <c r="B18" s="6">
        <f t="shared" si="1"/>
        <v>35.733030332296757</v>
      </c>
      <c r="C18" s="6">
        <f t="shared" si="2"/>
        <v>15</v>
      </c>
      <c r="D18" s="6">
        <v>950</v>
      </c>
      <c r="F18" s="7">
        <f t="shared" si="3"/>
        <v>11060.958166787297</v>
      </c>
      <c r="G18" s="7">
        <f t="shared" si="4"/>
        <v>35.657128029709632</v>
      </c>
      <c r="H18" s="7">
        <f t="shared" si="5"/>
        <v>15</v>
      </c>
      <c r="I18" s="7">
        <v>1200</v>
      </c>
    </row>
    <row r="19" spans="1:9">
      <c r="A19" s="6">
        <f t="shared" si="0"/>
        <v>13761.9659196189</v>
      </c>
      <c r="B19" s="6">
        <f t="shared" si="1"/>
        <v>33.637835193474935</v>
      </c>
      <c r="C19" s="6">
        <f t="shared" si="2"/>
        <v>16</v>
      </c>
      <c r="D19" s="6">
        <v>950</v>
      </c>
      <c r="F19" s="7">
        <f t="shared" si="3"/>
        <v>9893.2192947737603</v>
      </c>
      <c r="G19" s="7">
        <f t="shared" si="4"/>
        <v>32.261127986462952</v>
      </c>
      <c r="H19" s="7">
        <f t="shared" si="5"/>
        <v>16</v>
      </c>
      <c r="I19" s="7">
        <v>1200</v>
      </c>
    </row>
    <row r="20" spans="1:9">
      <c r="A20" s="6">
        <f t="shared" si="0"/>
        <v>12843.503758184694</v>
      </c>
      <c r="B20" s="6">
        <f t="shared" si="1"/>
        <v>31.537838565793315</v>
      </c>
      <c r="C20" s="6">
        <f t="shared" si="2"/>
        <v>17</v>
      </c>
      <c r="D20" s="6">
        <v>950</v>
      </c>
      <c r="F20" s="7">
        <f t="shared" si="3"/>
        <v>8722.0745177168501</v>
      </c>
      <c r="G20" s="7">
        <f t="shared" si="4"/>
        <v>28.855222943090137</v>
      </c>
      <c r="H20" s="7">
        <f t="shared" si="5"/>
        <v>17</v>
      </c>
      <c r="I20" s="7">
        <v>1200</v>
      </c>
    </row>
    <row r="21" spans="1:9">
      <c r="A21" s="6">
        <f t="shared" si="0"/>
        <v>11922.936787630533</v>
      </c>
      <c r="B21" s="6">
        <f t="shared" si="1"/>
        <v>29.433029445839924</v>
      </c>
      <c r="C21" s="6">
        <f t="shared" si="2"/>
        <v>18</v>
      </c>
      <c r="D21" s="6">
        <v>950</v>
      </c>
      <c r="F21" s="7">
        <f t="shared" si="3"/>
        <v>7547.5139017268575</v>
      </c>
      <c r="G21" s="7">
        <f t="shared" si="4"/>
        <v>25.43938401000748</v>
      </c>
      <c r="H21" s="7">
        <f t="shared" si="5"/>
        <v>18</v>
      </c>
      <c r="I21" s="7">
        <v>1200</v>
      </c>
    </row>
    <row r="22" spans="1:9">
      <c r="A22" s="6">
        <f t="shared" si="0"/>
        <v>11000.260184435519</v>
      </c>
      <c r="B22" s="6">
        <f t="shared" si="1"/>
        <v>27.32339680498664</v>
      </c>
      <c r="C22" s="6">
        <f t="shared" si="2"/>
        <v>19</v>
      </c>
      <c r="D22" s="6">
        <v>950</v>
      </c>
      <c r="F22" s="7">
        <f t="shared" si="3"/>
        <v>6369.5274839402273</v>
      </c>
      <c r="G22" s="7">
        <f t="shared" si="4"/>
        <v>22.01358221337</v>
      </c>
      <c r="H22" s="7">
        <f t="shared" si="5"/>
        <v>19</v>
      </c>
      <c r="I22" s="7">
        <v>1200</v>
      </c>
    </row>
    <row r="23" spans="1:9">
      <c r="A23" s="6">
        <f t="shared" si="0"/>
        <v>10075.469114024851</v>
      </c>
      <c r="B23" s="6">
        <f t="shared" si="1"/>
        <v>25.208929589331397</v>
      </c>
      <c r="C23" s="6">
        <f t="shared" si="2"/>
        <v>20</v>
      </c>
      <c r="D23" s="6">
        <v>950</v>
      </c>
      <c r="F23" s="7">
        <f t="shared" ref="F23:F28" si="6">F22+G23-I23</f>
        <v>5188.1052724350529</v>
      </c>
      <c r="G23" s="7">
        <f t="shared" si="4"/>
        <v>18.577788494825665</v>
      </c>
      <c r="H23" s="7">
        <f t="shared" si="5"/>
        <v>20</v>
      </c>
      <c r="I23" s="7">
        <v>1200</v>
      </c>
    </row>
    <row r="24" spans="1:9">
      <c r="A24" s="6">
        <f t="shared" si="0"/>
        <v>9148.5587307444912</v>
      </c>
      <c r="B24" s="6">
        <f t="shared" si="1"/>
        <v>23.089616719640283</v>
      </c>
      <c r="C24" s="6">
        <f t="shared" si="2"/>
        <v>21</v>
      </c>
      <c r="D24" s="6">
        <v>950</v>
      </c>
      <c r="F24" s="7">
        <f t="shared" si="6"/>
        <v>4003.2372461463219</v>
      </c>
      <c r="G24" s="7">
        <f t="shared" si="4"/>
        <v>15.131973711268905</v>
      </c>
      <c r="H24" s="7">
        <f t="shared" si="5"/>
        <v>21</v>
      </c>
      <c r="I24" s="7">
        <v>1200</v>
      </c>
    </row>
    <row r="25" spans="1:9">
      <c r="A25" s="6">
        <f t="shared" si="0"/>
        <v>8219.5241778357813</v>
      </c>
      <c r="B25" s="6">
        <f t="shared" si="1"/>
        <v>20.965447091289459</v>
      </c>
      <c r="C25" s="6">
        <f t="shared" si="2"/>
        <v>22</v>
      </c>
      <c r="D25" s="6">
        <v>950</v>
      </c>
      <c r="F25" s="7">
        <f t="shared" si="6"/>
        <v>2814.9133547809151</v>
      </c>
      <c r="G25" s="7">
        <f t="shared" si="4"/>
        <v>11.67610863459344</v>
      </c>
      <c r="H25" s="7">
        <f t="shared" si="5"/>
        <v>22</v>
      </c>
      <c r="I25" s="7">
        <v>1200</v>
      </c>
    </row>
    <row r="26" spans="1:9">
      <c r="A26" s="6">
        <f t="shared" si="0"/>
        <v>7288.3605874099885</v>
      </c>
      <c r="B26" s="6">
        <f t="shared" si="1"/>
        <v>18.836409574207</v>
      </c>
      <c r="C26" s="6">
        <f t="shared" si="2"/>
        <v>23</v>
      </c>
      <c r="D26" s="6">
        <v>950</v>
      </c>
      <c r="F26" s="7">
        <f t="shared" si="6"/>
        <v>1623.1235187323596</v>
      </c>
      <c r="G26" s="7">
        <f t="shared" si="4"/>
        <v>8.2101639514443363</v>
      </c>
      <c r="H26" s="7">
        <f t="shared" si="5"/>
        <v>23</v>
      </c>
      <c r="I26" s="7">
        <v>1200</v>
      </c>
    </row>
    <row r="27" spans="1:9">
      <c r="A27" s="6">
        <f t="shared" si="0"/>
        <v>6355.0630804228031</v>
      </c>
      <c r="B27" s="6">
        <f t="shared" si="1"/>
        <v>16.702493012814557</v>
      </c>
      <c r="C27" s="6">
        <f t="shared" si="2"/>
        <v>24</v>
      </c>
      <c r="D27" s="6">
        <v>950</v>
      </c>
      <c r="F27" s="7">
        <f t="shared" si="6"/>
        <v>427.85762899532892</v>
      </c>
      <c r="G27" s="7">
        <f t="shared" si="4"/>
        <v>4.7341102629693825</v>
      </c>
      <c r="H27" s="7">
        <f t="shared" si="5"/>
        <v>24</v>
      </c>
      <c r="I27" s="7">
        <v>1200</v>
      </c>
    </row>
    <row r="28" spans="1:9">
      <c r="A28" s="6">
        <f t="shared" si="0"/>
        <v>5419.626766648772</v>
      </c>
      <c r="B28" s="6">
        <f t="shared" si="1"/>
        <v>14.563686225968924</v>
      </c>
      <c r="C28" s="6">
        <f t="shared" si="2"/>
        <v>25</v>
      </c>
      <c r="D28" s="6">
        <v>950</v>
      </c>
      <c r="F28" s="7">
        <f t="shared" si="6"/>
        <v>-770.89445292010134</v>
      </c>
      <c r="G28" s="7">
        <f t="shared" si="4"/>
        <v>1.2479180845697093</v>
      </c>
      <c r="H28" s="7">
        <f t="shared" si="5"/>
        <v>25</v>
      </c>
      <c r="I28" s="7">
        <v>1200</v>
      </c>
    </row>
    <row r="29" spans="1:9">
      <c r="A29" s="6">
        <f t="shared" si="0"/>
        <v>4482.0467446556759</v>
      </c>
      <c r="B29" s="6">
        <f t="shared" si="1"/>
        <v>12.419978006903436</v>
      </c>
      <c r="C29" s="6">
        <f t="shared" si="2"/>
        <v>26</v>
      </c>
      <c r="D29" s="6">
        <v>950</v>
      </c>
    </row>
    <row r="30" spans="1:9">
      <c r="A30" s="6">
        <f t="shared" si="0"/>
        <v>3542.3181017788447</v>
      </c>
      <c r="B30" s="6">
        <f t="shared" si="1"/>
        <v>10.271357123169258</v>
      </c>
      <c r="C30" s="6">
        <f t="shared" si="2"/>
        <v>27</v>
      </c>
      <c r="D30" s="6">
        <v>950</v>
      </c>
    </row>
    <row r="31" spans="1:9">
      <c r="A31" s="6">
        <f t="shared" si="0"/>
        <v>2600.4359140954211</v>
      </c>
      <c r="B31" s="6">
        <f t="shared" si="1"/>
        <v>8.1178123165765186</v>
      </c>
      <c r="C31" s="6">
        <f t="shared" si="2"/>
        <v>28</v>
      </c>
      <c r="D31" s="6">
        <v>950</v>
      </c>
    </row>
    <row r="32" spans="1:9">
      <c r="A32" s="6">
        <f t="shared" si="0"/>
        <v>1656.3952463985565</v>
      </c>
      <c r="B32" s="6">
        <f t="shared" si="1"/>
        <v>5.9593323031353398</v>
      </c>
      <c r="C32" s="6">
        <f t="shared" si="2"/>
        <v>29</v>
      </c>
      <c r="D32" s="6">
        <v>950</v>
      </c>
    </row>
    <row r="33" spans="1:4">
      <c r="A33" s="6">
        <f t="shared" si="0"/>
        <v>710.19115217155331</v>
      </c>
      <c r="B33" s="6">
        <f t="shared" si="1"/>
        <v>3.7959057729966923</v>
      </c>
      <c r="C33" s="6">
        <f t="shared" si="2"/>
        <v>30</v>
      </c>
      <c r="D33" s="6">
        <v>950</v>
      </c>
    </row>
    <row r="34" spans="1:4">
      <c r="A34" s="6">
        <f t="shared" si="0"/>
        <v>-238.18132643805359</v>
      </c>
      <c r="B34" s="6">
        <f t="shared" si="1"/>
        <v>1.6275213903931429</v>
      </c>
      <c r="C34" s="6"/>
      <c r="D34" s="6"/>
    </row>
    <row r="35" spans="1:4">
      <c r="A35" s="6"/>
      <c r="B35" s="6"/>
      <c r="C35" s="6"/>
      <c r="D35" s="6"/>
    </row>
    <row r="36" spans="1:4">
      <c r="A36" s="6" t="s">
        <v>25</v>
      </c>
      <c r="B36" s="6"/>
      <c r="C36" s="6"/>
      <c r="D36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F24" sqref="F24"/>
    </sheetView>
  </sheetViews>
  <sheetFormatPr baseColWidth="10" defaultColWidth="8.83203125" defaultRowHeight="15" x14ac:dyDescent="0"/>
  <cols>
    <col min="1" max="1" width="19.5" customWidth="1"/>
    <col min="2" max="2" width="16.83203125" customWidth="1"/>
    <col min="5" max="5" width="17.6640625" customWidth="1"/>
    <col min="6" max="6" width="16.33203125" customWidth="1"/>
  </cols>
  <sheetData>
    <row r="1" spans="1:7">
      <c r="A1" t="s">
        <v>34</v>
      </c>
      <c r="E1" t="s">
        <v>35</v>
      </c>
    </row>
    <row r="2" spans="1:7">
      <c r="A2" t="s">
        <v>30</v>
      </c>
      <c r="B2" t="s">
        <v>31</v>
      </c>
      <c r="E2" t="s">
        <v>36</v>
      </c>
      <c r="F2">
        <v>5.2269070000000001E-2</v>
      </c>
    </row>
    <row r="3" spans="1:7">
      <c r="A3" t="s">
        <v>9</v>
      </c>
      <c r="C3" t="s">
        <v>32</v>
      </c>
      <c r="E3" t="s">
        <v>37</v>
      </c>
      <c r="F3" t="s">
        <v>18</v>
      </c>
      <c r="G3" t="s">
        <v>32</v>
      </c>
    </row>
    <row r="4" spans="1:7">
      <c r="A4">
        <f>15000+B4</f>
        <v>15675</v>
      </c>
      <c r="B4">
        <f>15000*(0.045)</f>
        <v>675</v>
      </c>
      <c r="C4">
        <v>1</v>
      </c>
      <c r="E4">
        <f>15000+F4</f>
        <v>15784.036050000001</v>
      </c>
      <c r="F4">
        <f>15000*F2</f>
        <v>784.03605000000005</v>
      </c>
      <c r="G4">
        <v>1</v>
      </c>
    </row>
    <row r="5" spans="1:7">
      <c r="A5">
        <f>15000+B5</f>
        <v>15705.375</v>
      </c>
      <c r="B5">
        <f t="shared" ref="B5:B28" si="0">A4*(0.045)</f>
        <v>705.375</v>
      </c>
      <c r="C5">
        <f>C4+1</f>
        <v>2</v>
      </c>
      <c r="E5">
        <f t="shared" ref="E5:E10" si="1">E4+F5</f>
        <v>16609.052935179974</v>
      </c>
      <c r="F5">
        <f>E4*F2</f>
        <v>825.01688517997354</v>
      </c>
      <c r="G5">
        <f>G4+1</f>
        <v>2</v>
      </c>
    </row>
    <row r="6" spans="1:7">
      <c r="A6">
        <f t="shared" ref="A6:A28" si="2">A5+B5</f>
        <v>16410.75</v>
      </c>
      <c r="B6">
        <f t="shared" si="0"/>
        <v>706.74187499999994</v>
      </c>
      <c r="C6">
        <f t="shared" ref="C6:C28" si="3">C5+1</f>
        <v>3</v>
      </c>
      <c r="E6">
        <f t="shared" si="1"/>
        <v>17477.192685682603</v>
      </c>
      <c r="F6">
        <f>E5*F2</f>
        <v>868.13975050262752</v>
      </c>
      <c r="G6">
        <f t="shared" ref="G6:G23" si="4">G5+1</f>
        <v>3</v>
      </c>
    </row>
    <row r="7" spans="1:7">
      <c r="A7">
        <f t="shared" si="2"/>
        <v>17117.491875</v>
      </c>
      <c r="B7">
        <f t="shared" si="0"/>
        <v>738.48374999999999</v>
      </c>
      <c r="C7">
        <f t="shared" si="3"/>
        <v>4</v>
      </c>
      <c r="E7">
        <f t="shared" si="1"/>
        <v>18390.709293574037</v>
      </c>
      <c r="F7">
        <f>E6*F2</f>
        <v>913.51660789143205</v>
      </c>
      <c r="G7">
        <f t="shared" si="4"/>
        <v>4</v>
      </c>
    </row>
    <row r="8" spans="1:7">
      <c r="A8">
        <f t="shared" si="2"/>
        <v>17855.975624999999</v>
      </c>
      <c r="B8">
        <f t="shared" si="0"/>
        <v>770.28713437499994</v>
      </c>
      <c r="C8">
        <f t="shared" si="3"/>
        <v>5</v>
      </c>
      <c r="E8">
        <f t="shared" si="1"/>
        <v>19351.974564989509</v>
      </c>
      <c r="F8">
        <f>E7*F2</f>
        <v>961.26527141547183</v>
      </c>
      <c r="G8">
        <f t="shared" si="4"/>
        <v>5</v>
      </c>
    </row>
    <row r="9" spans="1:7">
      <c r="A9">
        <f t="shared" si="2"/>
        <v>18626.262759375</v>
      </c>
      <c r="B9">
        <f t="shared" si="0"/>
        <v>803.51890312499995</v>
      </c>
      <c r="C9">
        <f t="shared" si="3"/>
        <v>6</v>
      </c>
      <c r="E9">
        <f t="shared" si="1"/>
        <v>20363.484278165164</v>
      </c>
      <c r="F9">
        <f>E8*F2</f>
        <v>1011.5097131756562</v>
      </c>
      <c r="G9">
        <f t="shared" si="4"/>
        <v>6</v>
      </c>
    </row>
    <row r="10" spans="1:7">
      <c r="A10">
        <f t="shared" si="2"/>
        <v>19429.781662500001</v>
      </c>
      <c r="B10">
        <f t="shared" si="0"/>
        <v>838.18182417187495</v>
      </c>
      <c r="C10">
        <f t="shared" si="3"/>
        <v>7</v>
      </c>
      <c r="E10">
        <f t="shared" si="1"/>
        <v>21427.864663344481</v>
      </c>
      <c r="F10">
        <f>E9*F2</f>
        <v>1064.3803851793145</v>
      </c>
      <c r="G10">
        <f t="shared" si="4"/>
        <v>7</v>
      </c>
    </row>
    <row r="11" spans="1:7">
      <c r="A11">
        <f t="shared" si="2"/>
        <v>20267.963486671877</v>
      </c>
      <c r="B11">
        <f t="shared" si="0"/>
        <v>874.34017481249998</v>
      </c>
      <c r="C11">
        <f t="shared" si="3"/>
        <v>8</v>
      </c>
      <c r="E11">
        <f t="shared" ref="E11:E23" si="5">E10+F11</f>
        <v>22547.879221383359</v>
      </c>
      <c r="F11">
        <f>E10*F2</f>
        <v>1120.0145580388792</v>
      </c>
      <c r="G11">
        <f t="shared" si="4"/>
        <v>8</v>
      </c>
    </row>
    <row r="12" spans="1:7">
      <c r="A12">
        <f t="shared" si="2"/>
        <v>21142.303661484377</v>
      </c>
      <c r="B12">
        <f t="shared" si="0"/>
        <v>912.05835690023446</v>
      </c>
      <c r="C12">
        <f t="shared" si="3"/>
        <v>9</v>
      </c>
      <c r="E12">
        <f t="shared" si="5"/>
        <v>23726.435898757391</v>
      </c>
      <c r="F12">
        <f>E11*F2</f>
        <v>1178.5566773740322</v>
      </c>
      <c r="G12">
        <f t="shared" si="4"/>
        <v>9</v>
      </c>
    </row>
    <row r="13" spans="1:7">
      <c r="A13">
        <f t="shared" si="2"/>
        <v>22054.362018384611</v>
      </c>
      <c r="B13">
        <f t="shared" si="0"/>
        <v>951.40366476679696</v>
      </c>
      <c r="C13">
        <f t="shared" si="3"/>
        <v>10</v>
      </c>
      <c r="E13">
        <f t="shared" si="5"/>
        <v>24966.594637600054</v>
      </c>
      <c r="F13">
        <f>E12*F2</f>
        <v>1240.1587388426631</v>
      </c>
      <c r="G13">
        <f t="shared" si="4"/>
        <v>10</v>
      </c>
    </row>
    <row r="14" spans="1:7">
      <c r="A14">
        <f t="shared" si="2"/>
        <v>23005.765683151407</v>
      </c>
      <c r="B14">
        <f t="shared" si="0"/>
        <v>992.44629082730739</v>
      </c>
      <c r="C14">
        <f t="shared" si="3"/>
        <v>11</v>
      </c>
      <c r="E14">
        <f t="shared" si="5"/>
        <v>26271.575320374395</v>
      </c>
      <c r="F14">
        <f>E13*F2</f>
        <v>1304.9806827743419</v>
      </c>
      <c r="G14">
        <f t="shared" si="4"/>
        <v>11</v>
      </c>
    </row>
    <row r="15" spans="1:7">
      <c r="A15">
        <f t="shared" si="2"/>
        <v>23998.211973978716</v>
      </c>
      <c r="B15">
        <f t="shared" si="0"/>
        <v>1035.2594557418133</v>
      </c>
      <c r="C15">
        <f t="shared" si="3"/>
        <v>12</v>
      </c>
      <c r="E15">
        <f t="shared" si="5"/>
        <v>27644.766129805317</v>
      </c>
      <c r="F15">
        <f>E14*F2</f>
        <v>1373.1908094309217</v>
      </c>
      <c r="G15">
        <f t="shared" si="4"/>
        <v>12</v>
      </c>
    </row>
    <row r="16" spans="1:7">
      <c r="A16">
        <f t="shared" si="2"/>
        <v>25033.471429720528</v>
      </c>
      <c r="B16">
        <f t="shared" si="0"/>
        <v>1079.9195388290423</v>
      </c>
      <c r="C16">
        <f t="shared" si="3"/>
        <v>13</v>
      </c>
      <c r="E16">
        <f t="shared" si="5"/>
        <v>29089.732345777742</v>
      </c>
      <c r="F16">
        <f>E15*F2</f>
        <v>1444.9662159724232</v>
      </c>
      <c r="G16">
        <f t="shared" si="4"/>
        <v>13</v>
      </c>
    </row>
    <row r="17" spans="1:7">
      <c r="A17">
        <f t="shared" si="2"/>
        <v>26113.390968549571</v>
      </c>
      <c r="B17">
        <f t="shared" si="0"/>
        <v>1126.5062143374237</v>
      </c>
      <c r="C17">
        <f t="shared" si="3"/>
        <v>14</v>
      </c>
      <c r="E17">
        <f t="shared" si="5"/>
        <v>30610.225602040464</v>
      </c>
      <c r="F17">
        <f>E16*F2</f>
        <v>1520.4932562627209</v>
      </c>
      <c r="G17">
        <f t="shared" si="4"/>
        <v>14</v>
      </c>
    </row>
    <row r="18" spans="1:7">
      <c r="A18">
        <f t="shared" si="2"/>
        <v>27239.897182886994</v>
      </c>
      <c r="B18">
        <f t="shared" si="0"/>
        <v>1175.1025935847306</v>
      </c>
      <c r="C18">
        <f>C17+1</f>
        <v>15</v>
      </c>
      <c r="E18">
        <f t="shared" si="5"/>
        <v>32210.193626749307</v>
      </c>
      <c r="F18">
        <f>E17*F2</f>
        <v>1599.9680247088452</v>
      </c>
      <c r="G18">
        <f t="shared" si="4"/>
        <v>15</v>
      </c>
    </row>
    <row r="19" spans="1:7">
      <c r="A19">
        <f t="shared" si="2"/>
        <v>28414.999776471726</v>
      </c>
      <c r="B19">
        <f t="shared" si="0"/>
        <v>1225.7953732299147</v>
      </c>
      <c r="C19">
        <f t="shared" si="3"/>
        <v>16</v>
      </c>
      <c r="E19">
        <f t="shared" si="5"/>
        <v>33893.790492139422</v>
      </c>
      <c r="F19">
        <f>E18*F2</f>
        <v>1683.5968653901134</v>
      </c>
      <c r="G19">
        <f t="shared" si="4"/>
        <v>16</v>
      </c>
    </row>
    <row r="20" spans="1:7">
      <c r="A20">
        <f t="shared" si="2"/>
        <v>29640.79514970164</v>
      </c>
      <c r="B20">
        <f t="shared" si="0"/>
        <v>1278.6749899412278</v>
      </c>
      <c r="C20">
        <f t="shared" si="3"/>
        <v>17</v>
      </c>
      <c r="E20">
        <f t="shared" si="5"/>
        <v>35665.387399938394</v>
      </c>
      <c r="F20">
        <f>E19*F2</f>
        <v>1771.5969077989698</v>
      </c>
      <c r="G20">
        <f t="shared" si="4"/>
        <v>17</v>
      </c>
    </row>
    <row r="21" spans="1:7">
      <c r="A21">
        <f t="shared" si="2"/>
        <v>30919.470139642868</v>
      </c>
      <c r="B21">
        <f t="shared" si="0"/>
        <v>1333.8357817365738</v>
      </c>
      <c r="C21">
        <f>C20+1</f>
        <v>18</v>
      </c>
      <c r="E21">
        <f t="shared" si="5"/>
        <v>37529.584030522892</v>
      </c>
      <c r="F21">
        <f>E20*F2</f>
        <v>1864.1966305844981</v>
      </c>
      <c r="G21">
        <f t="shared" si="4"/>
        <v>18</v>
      </c>
    </row>
    <row r="22" spans="1:7">
      <c r="A22">
        <f t="shared" si="2"/>
        <v>32253.30592137944</v>
      </c>
      <c r="B22">
        <f t="shared" si="0"/>
        <v>1391.376156283929</v>
      </c>
      <c r="C22">
        <f t="shared" si="3"/>
        <v>19</v>
      </c>
      <c r="E22">
        <f t="shared" si="5"/>
        <v>39491.220485285172</v>
      </c>
      <c r="F22">
        <f>E21*F2</f>
        <v>1961.6364547622832</v>
      </c>
      <c r="G22">
        <f t="shared" si="4"/>
        <v>19</v>
      </c>
    </row>
    <row r="23" spans="1:7">
      <c r="A23">
        <f t="shared" si="2"/>
        <v>33644.682077663369</v>
      </c>
      <c r="B23">
        <f t="shared" si="0"/>
        <v>1451.3987664620747</v>
      </c>
      <c r="C23">
        <f t="shared" si="3"/>
        <v>20</v>
      </c>
      <c r="E23">
        <f t="shared" si="5"/>
        <v>41555.38985321598</v>
      </c>
      <c r="F23">
        <f>E22*F2</f>
        <v>2064.1693679308046</v>
      </c>
      <c r="G23">
        <f t="shared" si="4"/>
        <v>20</v>
      </c>
    </row>
    <row r="24" spans="1:7">
      <c r="A24">
        <f t="shared" si="2"/>
        <v>35096.080844125441</v>
      </c>
      <c r="B24">
        <f t="shared" si="0"/>
        <v>1514.0106934948515</v>
      </c>
      <c r="C24">
        <f t="shared" si="3"/>
        <v>21</v>
      </c>
      <c r="F24">
        <f>SUM(F4:F23)</f>
        <v>26555.389853215969</v>
      </c>
    </row>
    <row r="25" spans="1:7">
      <c r="A25">
        <f t="shared" si="2"/>
        <v>36610.09153762029</v>
      </c>
      <c r="B25">
        <f t="shared" si="0"/>
        <v>1579.3236379856448</v>
      </c>
      <c r="C25">
        <f t="shared" si="3"/>
        <v>22</v>
      </c>
    </row>
    <row r="26" spans="1:7">
      <c r="A26">
        <f t="shared" si="2"/>
        <v>38189.415175605936</v>
      </c>
      <c r="B26">
        <f t="shared" si="0"/>
        <v>1647.4541191929129</v>
      </c>
      <c r="C26">
        <f t="shared" si="3"/>
        <v>23</v>
      </c>
    </row>
    <row r="27" spans="1:7">
      <c r="A27">
        <f t="shared" si="2"/>
        <v>39836.869294798846</v>
      </c>
      <c r="B27">
        <f t="shared" si="0"/>
        <v>1718.5236829022672</v>
      </c>
      <c r="C27">
        <f t="shared" si="3"/>
        <v>24</v>
      </c>
    </row>
    <row r="28" spans="1:7">
      <c r="A28">
        <f t="shared" si="2"/>
        <v>41555.392977701114</v>
      </c>
      <c r="B28">
        <f t="shared" si="0"/>
        <v>1792.6591182659479</v>
      </c>
      <c r="C28">
        <f t="shared" si="3"/>
        <v>25</v>
      </c>
    </row>
    <row r="29" spans="1:7">
      <c r="A29" t="s">
        <v>33</v>
      </c>
      <c r="B29">
        <f>SUM(B28,B26,B24,B22,B20,B18,B16,B14,B12,B10,B8,B6)</f>
        <v>14098.912690867059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A12" sqref="A12:C12"/>
    </sheetView>
  </sheetViews>
  <sheetFormatPr baseColWidth="10" defaultColWidth="8.83203125" defaultRowHeight="15" x14ac:dyDescent="0"/>
  <cols>
    <col min="1" max="1" width="11.33203125" customWidth="1"/>
  </cols>
  <sheetData>
    <row r="1" spans="1:3">
      <c r="A1" t="s">
        <v>38</v>
      </c>
      <c r="B1" t="s">
        <v>39</v>
      </c>
    </row>
    <row r="2" spans="1:3">
      <c r="A2" t="s">
        <v>9</v>
      </c>
      <c r="C2" t="s">
        <v>32</v>
      </c>
    </row>
    <row r="3" spans="1:3">
      <c r="A3">
        <f>6166830*EXP(0.067*1)</f>
        <v>6594163.4336714698</v>
      </c>
      <c r="B3">
        <v>6.7000000000000004E-2</v>
      </c>
      <c r="C3">
        <v>1</v>
      </c>
    </row>
    <row r="4" spans="1:3">
      <c r="A4">
        <f>6166830*EXP(B3*C4)</f>
        <v>7051109.1419691984</v>
      </c>
      <c r="B4">
        <v>6.7000000000000004E-2</v>
      </c>
      <c r="C4">
        <f>C3+1</f>
        <v>2</v>
      </c>
    </row>
    <row r="5" spans="1:3">
      <c r="A5">
        <f>6166830*EXP(B4*C5)</f>
        <v>7539719.1216232488</v>
      </c>
      <c r="B5">
        <v>6.7000000000000004E-2</v>
      </c>
      <c r="C5">
        <f t="shared" ref="C5:C26" si="0">C4+1</f>
        <v>3</v>
      </c>
    </row>
    <row r="6" spans="1:3">
      <c r="A6">
        <f t="shared" ref="A6:A25" si="1">6166830*EXP(B5*C6)</f>
        <v>8062187.5634583086</v>
      </c>
      <c r="B6">
        <v>6.7000000000000004E-2</v>
      </c>
      <c r="C6">
        <f t="shared" si="0"/>
        <v>4</v>
      </c>
    </row>
    <row r="7" spans="1:3">
      <c r="A7">
        <f t="shared" si="1"/>
        <v>8620860.7058014665</v>
      </c>
      <c r="B7">
        <v>6.7000000000000004E-2</v>
      </c>
      <c r="C7">
        <f t="shared" si="0"/>
        <v>5</v>
      </c>
    </row>
    <row r="8" spans="1:3">
      <c r="A8">
        <f t="shared" si="1"/>
        <v>9218247.3706866018</v>
      </c>
      <c r="B8">
        <v>6.7000000000000004E-2</v>
      </c>
      <c r="C8">
        <f t="shared" si="0"/>
        <v>6</v>
      </c>
    </row>
    <row r="9" spans="1:3">
      <c r="A9">
        <f t="shared" si="1"/>
        <v>9857030.2301700786</v>
      </c>
      <c r="B9">
        <v>6.7000000000000004E-2</v>
      </c>
      <c r="C9">
        <f t="shared" si="0"/>
        <v>7</v>
      </c>
    </row>
    <row r="10" spans="1:3">
      <c r="A10">
        <f t="shared" si="1"/>
        <v>10540077.853351206</v>
      </c>
      <c r="B10">
        <v>6.7000000000000004E-2</v>
      </c>
      <c r="C10">
        <f t="shared" si="0"/>
        <v>8</v>
      </c>
    </row>
    <row r="11" spans="1:3">
      <c r="A11">
        <f t="shared" si="1"/>
        <v>11270457.588196689</v>
      </c>
      <c r="B11">
        <v>6.7000000000000004E-2</v>
      </c>
      <c r="C11">
        <f t="shared" si="0"/>
        <v>9</v>
      </c>
    </row>
    <row r="12" spans="1:3">
      <c r="A12" s="8">
        <f t="shared" si="1"/>
        <v>12051449.336017331</v>
      </c>
      <c r="B12" s="8">
        <v>6.7000000000000004E-2</v>
      </c>
      <c r="C12" s="8">
        <f t="shared" si="0"/>
        <v>10</v>
      </c>
    </row>
    <row r="13" spans="1:3">
      <c r="A13">
        <f t="shared" si="1"/>
        <v>12886560.28045362</v>
      </c>
      <c r="B13">
        <v>6.7000000000000004E-2</v>
      </c>
      <c r="C13">
        <f t="shared" si="0"/>
        <v>11</v>
      </c>
    </row>
    <row r="14" spans="1:3">
      <c r="A14">
        <f t="shared" si="1"/>
        <v>13779540.637113463</v>
      </c>
      <c r="B14">
        <v>6.7000000000000004E-2</v>
      </c>
      <c r="C14">
        <f t="shared" si="0"/>
        <v>12</v>
      </c>
    </row>
    <row r="15" spans="1:3">
      <c r="A15">
        <f t="shared" si="1"/>
        <v>14734400.494588576</v>
      </c>
      <c r="B15">
        <v>6.7000000000000004E-2</v>
      </c>
      <c r="C15">
        <f t="shared" si="0"/>
        <v>13</v>
      </c>
    </row>
    <row r="16" spans="1:3">
      <c r="A16">
        <f t="shared" si="1"/>
        <v>15755427.822477158</v>
      </c>
      <c r="B16">
        <v>6.7000000000000004E-2</v>
      </c>
      <c r="C16">
        <f t="shared" si="0"/>
        <v>14</v>
      </c>
    </row>
    <row r="17" spans="1:3">
      <c r="A17" s="8">
        <f t="shared" si="1"/>
        <v>16847207.727281112</v>
      </c>
      <c r="B17" s="8">
        <v>6.7000000000000004E-2</v>
      </c>
      <c r="C17" s="8">
        <f t="shared" si="0"/>
        <v>15</v>
      </c>
    </row>
    <row r="18" spans="1:3">
      <c r="A18">
        <f t="shared" si="1"/>
        <v>18014643.042649876</v>
      </c>
      <c r="B18">
        <v>6.7000000000000004E-2</v>
      </c>
      <c r="C18">
        <f t="shared" si="0"/>
        <v>16</v>
      </c>
    </row>
    <row r="19" spans="1:3">
      <c r="A19">
        <f t="shared" si="1"/>
        <v>19262976.346435033</v>
      </c>
      <c r="B19">
        <v>6.7000000000000004E-2</v>
      </c>
      <c r="C19">
        <f t="shared" si="0"/>
        <v>17</v>
      </c>
    </row>
    <row r="20" spans="1:3">
      <c r="A20">
        <f>6166830*EXP(B19*C20)</f>
        <v>20597813.503427263</v>
      </c>
      <c r="B20">
        <v>6.7000000000000004E-2</v>
      </c>
      <c r="C20">
        <f t="shared" si="0"/>
        <v>18</v>
      </c>
    </row>
    <row r="21" spans="1:3">
      <c r="A21">
        <f t="shared" si="1"/>
        <v>22025148.839498494</v>
      </c>
      <c r="B21">
        <v>6.7000000000000004E-2</v>
      </c>
      <c r="C21">
        <f>C20+1</f>
        <v>19</v>
      </c>
    </row>
    <row r="22" spans="1:3">
      <c r="A22">
        <f t="shared" si="1"/>
        <v>23551392.060198281</v>
      </c>
      <c r="B22">
        <v>6.7000000000000004E-2</v>
      </c>
      <c r="C22">
        <f t="shared" si="0"/>
        <v>20</v>
      </c>
    </row>
    <row r="23" spans="1:3">
      <c r="A23">
        <f t="shared" si="1"/>
        <v>25183397.034687202</v>
      </c>
      <c r="B23">
        <v>6.7000000000000004E-2</v>
      </c>
      <c r="C23">
        <f t="shared" si="0"/>
        <v>21</v>
      </c>
    </row>
    <row r="24" spans="1:3">
      <c r="A24">
        <f t="shared" si="1"/>
        <v>26928492.574266665</v>
      </c>
      <c r="B24">
        <v>6.7000000000000004E-2</v>
      </c>
      <c r="C24">
        <f t="shared" si="0"/>
        <v>22</v>
      </c>
    </row>
    <row r="25" spans="1:3">
      <c r="A25">
        <f t="shared" si="1"/>
        <v>28794515.343721643</v>
      </c>
      <c r="B25">
        <v>6.7000000000000004E-2</v>
      </c>
      <c r="C25">
        <f t="shared" si="0"/>
        <v>23</v>
      </c>
    </row>
    <row r="26" spans="1:3">
      <c r="A26">
        <f>6166830*EXP(B25*C26)</f>
        <v>30789845.053270698</v>
      </c>
      <c r="B26">
        <v>6.7000000000000004E-2</v>
      </c>
      <c r="C26">
        <f t="shared" si="0"/>
        <v>24</v>
      </c>
    </row>
    <row r="27" spans="1:3">
      <c r="A27" s="9">
        <f>6166830*EXP(B26*C27)</f>
        <v>32923442.089158934</v>
      </c>
      <c r="B27" s="9">
        <v>6.7000000000000004E-2</v>
      </c>
      <c r="C27" s="9">
        <f>C26+1</f>
        <v>25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Question 1</vt:lpstr>
      <vt:lpstr>Question 2</vt:lpstr>
      <vt:lpstr>Question 3</vt:lpstr>
      <vt:lpstr>Question 4 </vt:lpstr>
      <vt:lpstr>Question 5</vt:lpstr>
    </vt:vector>
  </TitlesOfParts>
  <Company>mathematics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Jwilson</dc:creator>
  <cp:lastModifiedBy>Jwilson</cp:lastModifiedBy>
  <dcterms:created xsi:type="dcterms:W3CDTF">2013-12-04T18:59:31Z</dcterms:created>
  <dcterms:modified xsi:type="dcterms:W3CDTF">2014-01-08T15:53:20Z</dcterms:modified>
</cp:coreProperties>
</file>