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5000" windowHeight="10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<sst xmlns="http://schemas.openxmlformats.org/spreadsheetml/2006/main" count="7" uniqueCount="7">
  <si>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Elapsed Time         (in minutes)</t>
  </si>
  <si>
    <t>Temperature in Insulated travel Mug (in degrees Fahrenheit)</t>
  </si>
  <si>
    <t>Temperature in Glass     (in degrees Fahrenheit)</t>
  </si>
  <si>
    <t xml:space="preserve">temperature difference between water in glass and ambient </t>
  </si>
  <si>
    <t>Newton prediction (differential)</t>
  </si>
  <si>
    <t>Newton prediction (exponential)</t>
  </si>
  <si>
    <t>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</si>
</sst>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11.7109375" style="1" customWidth="1"/>
    <col min="2" max="3" width="11.140625" style="1" customWidth="1"/>
    <col min="4" max="4" width="5.00390625" style="1" customWidth="1"/>
    <col min="5" max="5" width="10.421875" style="1" customWidth="1"/>
    <col min="6" max="6" width="12.140625" style="1" bestFit="1" customWidth="1"/>
    <col min="7" max="8" width="11.7109375" style="1" bestFit="1" customWidth="1"/>
    <col min="9" max="16384" width="9.140625" style="1" customWidth="1"/>
  </cols>
  <sheetData>
    <row r="1" spans="1:8" ht="66">
      <c r="A1" s="1" t="s">
        <v>0</v>
      </c>
      <c r="B1" s="1" t="s">
        <v>1</v>
      </c>
      <c r="C1" s="1" t="s">
        <v>2</v>
      </c>
      <c r="E1" s="1" t="s">
        <v>3</v>
      </c>
      <c r="F1" s="1" t="s">
        <v>6</v>
      </c>
      <c r="G1" s="1" t="s">
        <v>4</v>
      </c>
      <c r="H1" s="1" t="s">
        <v>5</v>
      </c>
    </row>
    <row r="2" spans="1:8" ht="12" customHeight="1">
      <c r="A2" s="1">
        <v>0</v>
      </c>
      <c r="B2" s="1">
        <v>204</v>
      </c>
      <c r="C2" s="1">
        <v>198</v>
      </c>
      <c r="E2" s="1">
        <f>C2-74</f>
        <v>124</v>
      </c>
      <c r="G2" s="1">
        <v>198</v>
      </c>
      <c r="H2" s="1">
        <f>124*EXP(-0.02198*A2)+74</f>
        <v>198</v>
      </c>
    </row>
    <row r="3" spans="1:8" ht="12" customHeight="1">
      <c r="A3" s="1">
        <v>1</v>
      </c>
      <c r="B3" s="1">
        <v>203</v>
      </c>
      <c r="C3" s="1">
        <v>193</v>
      </c>
      <c r="E3" s="1">
        <f>C3-74</f>
        <v>119</v>
      </c>
      <c r="F3" s="1">
        <f>(C3-C2)/E2</f>
        <v>-0.04032258064516129</v>
      </c>
      <c r="G3" s="1">
        <f>C2+F$70*(C3-74)</f>
        <v>195.3842726617532</v>
      </c>
      <c r="H3" s="1">
        <f aca="true" t="shared" si="0" ref="H3:H66">124*EXP(-0.02198*A3)+74</f>
        <v>195.3042152063935</v>
      </c>
    </row>
    <row r="4" spans="1:8" ht="12" customHeight="1">
      <c r="A4" s="1">
        <v>2</v>
      </c>
      <c r="B4" s="1">
        <v>202</v>
      </c>
      <c r="C4" s="1">
        <v>189</v>
      </c>
      <c r="E4" s="1">
        <f aca="true" t="shared" si="1" ref="E4:E67">C4-74</f>
        <v>115</v>
      </c>
      <c r="F4" s="1">
        <f>(C4-C3)/E3</f>
        <v>-0.03361344537815126</v>
      </c>
      <c r="G4" s="1">
        <f>C3+F$70*(C4-74)</f>
        <v>190.4721962697615</v>
      </c>
      <c r="H4" s="1">
        <f t="shared" si="0"/>
        <v>192.66703731321797</v>
      </c>
    </row>
    <row r="5" spans="1:8" ht="12" customHeight="1">
      <c r="A5" s="1">
        <v>3</v>
      </c>
      <c r="B5" s="1">
        <v>201</v>
      </c>
      <c r="C5" s="1">
        <v>186</v>
      </c>
      <c r="E5" s="1">
        <f t="shared" si="1"/>
        <v>112</v>
      </c>
      <c r="F5" s="1">
        <f>(C5-C4)/E4</f>
        <v>-0.02608695652173913</v>
      </c>
      <c r="G5" s="1">
        <f>C4+F$70*(C5-74)</f>
        <v>186.5381389757677</v>
      </c>
      <c r="H5" s="1">
        <f t="shared" si="0"/>
        <v>190.08719219473966</v>
      </c>
    </row>
    <row r="6" spans="1:8" ht="12" customHeight="1">
      <c r="A6" s="1">
        <v>4</v>
      </c>
      <c r="B6" s="1">
        <v>200</v>
      </c>
      <c r="C6" s="1">
        <v>183</v>
      </c>
      <c r="E6" s="1">
        <f t="shared" si="1"/>
        <v>109</v>
      </c>
      <c r="F6" s="1">
        <f>(C6-C5)/E5</f>
        <v>-0.026785714285714284</v>
      </c>
      <c r="G6" s="1">
        <f>C5+F$70*(C6-74)</f>
        <v>183.60408168177395</v>
      </c>
      <c r="H6" s="1">
        <f t="shared" si="0"/>
        <v>187.56343342497308</v>
      </c>
    </row>
    <row r="7" spans="1:8" ht="12" customHeight="1">
      <c r="A7" s="1">
        <v>5</v>
      </c>
      <c r="B7" s="1">
        <v>199</v>
      </c>
      <c r="C7" s="1">
        <v>180</v>
      </c>
      <c r="E7" s="1">
        <f t="shared" si="1"/>
        <v>106</v>
      </c>
      <c r="F7" s="1">
        <f>(C7-C6)/E6</f>
        <v>-0.027522935779816515</v>
      </c>
      <c r="G7" s="1">
        <f>C6+F$70*(C7-74)</f>
        <v>180.67002438778016</v>
      </c>
      <c r="H7" s="1">
        <f t="shared" si="0"/>
        <v>185.09454167548284</v>
      </c>
    </row>
    <row r="8" spans="1:8" ht="12" customHeight="1">
      <c r="A8" s="1">
        <v>6</v>
      </c>
      <c r="B8" s="1">
        <v>198</v>
      </c>
      <c r="C8" s="1">
        <v>177</v>
      </c>
      <c r="E8" s="1">
        <f t="shared" si="1"/>
        <v>103</v>
      </c>
      <c r="F8" s="1">
        <f>(C8-C7)/E7</f>
        <v>-0.02830188679245283</v>
      </c>
      <c r="G8" s="1">
        <f>C7+F$70*(C8-74)</f>
        <v>177.73596709378637</v>
      </c>
      <c r="H8" s="1">
        <f t="shared" si="0"/>
        <v>182.6793241262776</v>
      </c>
    </row>
    <row r="9" spans="1:8" ht="12" customHeight="1">
      <c r="A9" s="1">
        <v>7</v>
      </c>
      <c r="B9" s="1">
        <v>197</v>
      </c>
      <c r="C9" s="1">
        <v>175</v>
      </c>
      <c r="E9" s="1">
        <f t="shared" si="1"/>
        <v>101</v>
      </c>
      <c r="F9" s="1">
        <f>(C9-C8)/E8</f>
        <v>-0.019417475728155338</v>
      </c>
      <c r="G9" s="1">
        <f>C8+F$70*(C9-74)</f>
        <v>174.77992889779054</v>
      </c>
      <c r="H9" s="1">
        <f t="shared" si="0"/>
        <v>180.31661388951107</v>
      </c>
    </row>
    <row r="10" spans="1:8" ht="12" customHeight="1">
      <c r="A10" s="1">
        <v>8</v>
      </c>
      <c r="B10" s="1">
        <v>196</v>
      </c>
      <c r="C10" s="1">
        <v>172</v>
      </c>
      <c r="E10" s="1">
        <f t="shared" si="1"/>
        <v>98</v>
      </c>
      <c r="F10" s="1">
        <f>(C10-C9)/E9</f>
        <v>-0.0297029702970297</v>
      </c>
      <c r="G10" s="1">
        <f>C9+F$70*(C10-74)</f>
        <v>172.84587160379675</v>
      </c>
      <c r="H10" s="1">
        <f t="shared" si="0"/>
        <v>178.00526944571203</v>
      </c>
    </row>
    <row r="11" spans="1:8" ht="12" customHeight="1">
      <c r="A11" s="1">
        <v>9</v>
      </c>
      <c r="B11" s="1">
        <v>195</v>
      </c>
      <c r="C11" s="1">
        <v>169</v>
      </c>
      <c r="E11" s="1">
        <f t="shared" si="1"/>
        <v>95</v>
      </c>
      <c r="F11" s="1">
        <f>(C11-C10)/E10</f>
        <v>-0.030612244897959183</v>
      </c>
      <c r="G11" s="1">
        <f>C10+F$70*(C11-74)</f>
        <v>169.91181430980296</v>
      </c>
      <c r="H11" s="1">
        <f t="shared" si="0"/>
        <v>175.74417409227092</v>
      </c>
    </row>
    <row r="12" spans="1:8" ht="12" customHeight="1">
      <c r="A12" s="1">
        <v>10</v>
      </c>
      <c r="B12" s="1">
        <v>194</v>
      </c>
      <c r="C12" s="1">
        <v>167</v>
      </c>
      <c r="E12" s="1">
        <f t="shared" si="1"/>
        <v>93</v>
      </c>
      <c r="F12" s="1">
        <f>(C12-C11)/E11</f>
        <v>-0.021052631578947368</v>
      </c>
      <c r="G12" s="1">
        <f>C11+F$70*(C12-74)</f>
        <v>166.95577611380713</v>
      </c>
      <c r="H12" s="1">
        <f t="shared" si="0"/>
        <v>173.5322354039161</v>
      </c>
    </row>
    <row r="13" spans="1:8" ht="12" customHeight="1">
      <c r="A13" s="1">
        <v>11</v>
      </c>
      <c r="B13" s="1">
        <v>194</v>
      </c>
      <c r="C13" s="1">
        <v>165</v>
      </c>
      <c r="E13" s="1">
        <f t="shared" si="1"/>
        <v>91</v>
      </c>
      <c r="F13" s="1">
        <f>(C13-C12)/E12</f>
        <v>-0.021505376344086023</v>
      </c>
      <c r="G13" s="1">
        <f>C12+F$70*(C13-74)</f>
        <v>164.99973791781127</v>
      </c>
      <c r="H13" s="1">
        <f t="shared" si="0"/>
        <v>171.36838470491983</v>
      </c>
    </row>
    <row r="14" spans="1:8" ht="12" customHeight="1">
      <c r="A14" s="1">
        <v>12</v>
      </c>
      <c r="B14" s="1">
        <v>193</v>
      </c>
      <c r="C14" s="1">
        <v>163</v>
      </c>
      <c r="E14" s="1">
        <f t="shared" si="1"/>
        <v>89</v>
      </c>
      <c r="F14" s="1">
        <f>(C14-C13)/E13</f>
        <v>-0.02197802197802198</v>
      </c>
      <c r="G14" s="1">
        <f>C13+F$70*(C14-74)</f>
        <v>163.04369972181541</v>
      </c>
      <c r="H14" s="1">
        <f t="shared" si="0"/>
        <v>169.25157655277826</v>
      </c>
    </row>
    <row r="15" spans="1:8" ht="12" customHeight="1">
      <c r="A15" s="1">
        <v>13</v>
      </c>
      <c r="B15" s="1">
        <v>192</v>
      </c>
      <c r="C15" s="1">
        <v>161</v>
      </c>
      <c r="E15" s="1">
        <f t="shared" si="1"/>
        <v>87</v>
      </c>
      <c r="F15" s="1">
        <f>(C15-C14)/E14</f>
        <v>-0.02247191011235955</v>
      </c>
      <c r="G15" s="1">
        <f>C14+F$70*(C15-74)</f>
        <v>161.08766152581956</v>
      </c>
      <c r="H15" s="1">
        <f t="shared" si="0"/>
        <v>167.18078823311677</v>
      </c>
    </row>
    <row r="16" spans="1:8" ht="12" customHeight="1">
      <c r="A16" s="1">
        <v>14</v>
      </c>
      <c r="B16" s="1">
        <v>192</v>
      </c>
      <c r="C16" s="1">
        <v>159</v>
      </c>
      <c r="E16" s="1">
        <f t="shared" si="1"/>
        <v>85</v>
      </c>
      <c r="F16" s="1">
        <f>(C16-C15)/E15</f>
        <v>-0.022988505747126436</v>
      </c>
      <c r="G16" s="1">
        <f>C15+F$70*(C16-74)</f>
        <v>159.13162332982373</v>
      </c>
      <c r="H16" s="1">
        <f t="shared" si="0"/>
        <v>165.15501926557562</v>
      </c>
    </row>
    <row r="17" spans="1:8" ht="12" customHeight="1">
      <c r="A17" s="1">
        <v>15</v>
      </c>
      <c r="B17" s="1">
        <v>191</v>
      </c>
      <c r="C17" s="1">
        <v>156</v>
      </c>
      <c r="E17" s="1">
        <f t="shared" si="1"/>
        <v>82</v>
      </c>
      <c r="F17" s="1">
        <f>(C17-C16)/E16</f>
        <v>-0.03529411764705882</v>
      </c>
      <c r="G17" s="1">
        <f>C16+F$70*(C17-74)</f>
        <v>157.19756603582994</v>
      </c>
      <c r="H17" s="1">
        <f t="shared" si="0"/>
        <v>163.17329092043815</v>
      </c>
    </row>
    <row r="18" spans="1:8" ht="12" customHeight="1">
      <c r="A18" s="1">
        <v>16</v>
      </c>
      <c r="B18" s="1">
        <v>190</v>
      </c>
      <c r="C18" s="1">
        <v>154</v>
      </c>
      <c r="E18" s="1">
        <f t="shared" si="1"/>
        <v>80</v>
      </c>
      <c r="F18" s="1">
        <f>(C18-C17)/E17</f>
        <v>-0.024390243902439025</v>
      </c>
      <c r="G18" s="1">
        <f>C17+F$70*(C18-74)</f>
        <v>154.24152783983408</v>
      </c>
      <c r="H18" s="1">
        <f t="shared" si="0"/>
        <v>161.23464574576744</v>
      </c>
    </row>
    <row r="19" spans="1:8" ht="12" customHeight="1">
      <c r="A19" s="1">
        <v>17</v>
      </c>
      <c r="B19" s="1">
        <v>189</v>
      </c>
      <c r="C19" s="1">
        <v>153</v>
      </c>
      <c r="E19" s="1">
        <f t="shared" si="1"/>
        <v>79</v>
      </c>
      <c r="F19" s="1">
        <f>(C19-C18)/E18</f>
        <v>-0.0125</v>
      </c>
      <c r="G19" s="1">
        <f>C18+F$70*(C19-74)</f>
        <v>152.26350874183615</v>
      </c>
      <c r="H19" s="1">
        <f t="shared" si="0"/>
        <v>159.33814710482318</v>
      </c>
    </row>
    <row r="20" spans="1:8" ht="12" customHeight="1">
      <c r="A20" s="1">
        <v>18</v>
      </c>
      <c r="B20" s="1">
        <v>188</v>
      </c>
      <c r="C20" s="1">
        <v>151</v>
      </c>
      <c r="E20" s="1">
        <f t="shared" si="1"/>
        <v>77</v>
      </c>
      <c r="F20" s="1">
        <f>(C20-C19)/E19</f>
        <v>-0.02531645569620253</v>
      </c>
      <c r="G20" s="1">
        <f>C19+F$70*(C20-74)</f>
        <v>151.30747054584032</v>
      </c>
      <c r="H20" s="1">
        <f t="shared" si="0"/>
        <v>157.48287872353495</v>
      </c>
    </row>
    <row r="21" spans="1:8" ht="12" customHeight="1">
      <c r="A21" s="1">
        <v>19</v>
      </c>
      <c r="B21" s="1">
        <v>188</v>
      </c>
      <c r="C21" s="1">
        <v>150</v>
      </c>
      <c r="E21" s="1">
        <f t="shared" si="1"/>
        <v>76</v>
      </c>
      <c r="F21" s="1">
        <f>(C21-C20)/E20</f>
        <v>-0.012987012987012988</v>
      </c>
      <c r="G21" s="1">
        <f>C20+F$70*(C21-74)</f>
        <v>149.3294514478424</v>
      </c>
      <c r="H21" s="1">
        <f t="shared" si="0"/>
        <v>155.66794424781398</v>
      </c>
    </row>
    <row r="22" spans="1:8" ht="12" customHeight="1">
      <c r="A22" s="1">
        <v>20</v>
      </c>
      <c r="B22" s="1">
        <v>188</v>
      </c>
      <c r="C22" s="1">
        <v>148</v>
      </c>
      <c r="E22" s="1">
        <f t="shared" si="1"/>
        <v>74</v>
      </c>
      <c r="F22" s="1">
        <f>(C22-C21)/E21</f>
        <v>-0.02631578947368421</v>
      </c>
      <c r="G22" s="1">
        <f>C21+F$70*(C22-74)</f>
        <v>148.37341325184653</v>
      </c>
      <c r="H22" s="1">
        <f t="shared" si="0"/>
        <v>153.8924668104885</v>
      </c>
    </row>
    <row r="23" spans="1:8" ht="12" customHeight="1">
      <c r="A23" s="1">
        <v>21</v>
      </c>
      <c r="B23" s="1">
        <v>186</v>
      </c>
      <c r="C23" s="1">
        <v>146</v>
      </c>
      <c r="E23" s="1">
        <f t="shared" si="1"/>
        <v>72</v>
      </c>
      <c r="F23" s="1">
        <f>(C23-C22)/E22</f>
        <v>-0.02702702702702703</v>
      </c>
      <c r="G23" s="1">
        <f>C22+F$70*(C23-74)</f>
        <v>146.41737505585067</v>
      </c>
      <c r="H23" s="1">
        <f t="shared" si="0"/>
        <v>152.1555886076544</v>
      </c>
    </row>
    <row r="24" spans="1:8" ht="12" customHeight="1">
      <c r="A24" s="1">
        <v>22</v>
      </c>
      <c r="B24" s="1">
        <v>185</v>
      </c>
      <c r="C24" s="1">
        <v>145</v>
      </c>
      <c r="E24" s="1">
        <f t="shared" si="1"/>
        <v>71</v>
      </c>
      <c r="F24" s="1">
        <f>(C24-C23)/E23</f>
        <v>-0.013888888888888888</v>
      </c>
      <c r="G24" s="1">
        <f>C23+F$70*(C24-74)</f>
        <v>144.43935595785274</v>
      </c>
      <c r="H24" s="1">
        <f t="shared" si="0"/>
        <v>150.45647048423598</v>
      </c>
    </row>
    <row r="25" spans="1:8" ht="12" customHeight="1">
      <c r="A25" s="1">
        <v>23</v>
      </c>
      <c r="B25" s="1">
        <v>184</v>
      </c>
      <c r="C25" s="1">
        <v>144</v>
      </c>
      <c r="E25" s="1">
        <f t="shared" si="1"/>
        <v>70</v>
      </c>
      <c r="F25" s="1">
        <f>(C25-C24)/E24</f>
        <v>-0.014084507042253521</v>
      </c>
      <c r="G25" s="1">
        <f>C24+F$70*(C25-74)</f>
        <v>143.4613368598548</v>
      </c>
      <c r="H25" s="1">
        <f t="shared" si="0"/>
        <v>148.79429152855673</v>
      </c>
    </row>
    <row r="26" spans="1:8" ht="12" customHeight="1">
      <c r="A26" s="1">
        <v>24</v>
      </c>
      <c r="B26" s="1">
        <v>184</v>
      </c>
      <c r="C26" s="1">
        <v>143</v>
      </c>
      <c r="E26" s="1">
        <f t="shared" si="1"/>
        <v>69</v>
      </c>
      <c r="F26" s="1">
        <f>(C26-C25)/E25</f>
        <v>-0.014285714285714285</v>
      </c>
      <c r="G26" s="1">
        <f>C25+F$70*(C26-74)</f>
        <v>142.4833177618569</v>
      </c>
      <c r="H26" s="1">
        <f t="shared" si="0"/>
        <v>147.16824867572404</v>
      </c>
    </row>
    <row r="27" spans="1:8" ht="12" customHeight="1">
      <c r="A27" s="1">
        <v>25</v>
      </c>
      <c r="B27" s="1">
        <v>183</v>
      </c>
      <c r="C27" s="1">
        <v>141</v>
      </c>
      <c r="E27" s="1">
        <f t="shared" si="1"/>
        <v>67</v>
      </c>
      <c r="F27" s="1">
        <f>(C27-C26)/E26</f>
        <v>-0.028985507246376812</v>
      </c>
      <c r="G27" s="1">
        <f>C26+F$70*(C27-74)</f>
        <v>141.52727956586105</v>
      </c>
      <c r="H27" s="1">
        <f t="shared" si="0"/>
        <v>145.57755631963664</v>
      </c>
    </row>
    <row r="28" spans="1:8" ht="12" customHeight="1">
      <c r="A28" s="1">
        <v>26</v>
      </c>
      <c r="B28" s="1">
        <v>182</v>
      </c>
      <c r="C28" s="1">
        <v>140</v>
      </c>
      <c r="E28" s="1">
        <f t="shared" si="1"/>
        <v>66</v>
      </c>
      <c r="F28" s="1">
        <f>(C28-C27)/E27</f>
        <v>-0.014925373134328358</v>
      </c>
      <c r="G28" s="1">
        <f>C27+F$70*(C28-74)</f>
        <v>139.54926046786312</v>
      </c>
      <c r="H28" s="1">
        <f t="shared" si="0"/>
        <v>144.02144593342706</v>
      </c>
    </row>
    <row r="29" spans="1:8" ht="12" customHeight="1">
      <c r="A29" s="1">
        <v>27</v>
      </c>
      <c r="B29" s="1">
        <v>182</v>
      </c>
      <c r="C29" s="1">
        <v>139</v>
      </c>
      <c r="E29" s="1">
        <f t="shared" si="1"/>
        <v>65</v>
      </c>
      <c r="F29" s="1">
        <f>(C29-C28)/E28</f>
        <v>-0.015151515151515152</v>
      </c>
      <c r="G29" s="1">
        <f>C28+F$70*(C29-74)</f>
        <v>138.5712413698652</v>
      </c>
      <c r="H29" s="1">
        <f t="shared" si="0"/>
        <v>142.49916569815548</v>
      </c>
    </row>
    <row r="30" spans="1:8" ht="12" customHeight="1">
      <c r="A30" s="1">
        <v>28</v>
      </c>
      <c r="B30" s="1">
        <v>181</v>
      </c>
      <c r="C30" s="1">
        <v>137</v>
      </c>
      <c r="E30" s="1">
        <f t="shared" si="1"/>
        <v>63</v>
      </c>
      <c r="F30" s="1">
        <f>(C30-C29)/E29</f>
        <v>-0.03076923076923077</v>
      </c>
      <c r="G30" s="1">
        <f>C29+F$70*(C30-74)</f>
        <v>137.61520317386933</v>
      </c>
      <c r="H30" s="1">
        <f t="shared" si="0"/>
        <v>141.0099801395763</v>
      </c>
    </row>
    <row r="31" spans="1:8" ht="12" customHeight="1">
      <c r="A31" s="1">
        <v>29</v>
      </c>
      <c r="B31" s="1">
        <v>180</v>
      </c>
      <c r="C31" s="1">
        <v>136</v>
      </c>
      <c r="E31" s="1">
        <f t="shared" si="1"/>
        <v>62</v>
      </c>
      <c r="F31" s="1">
        <f>(C31-C30)/E30</f>
        <v>-0.015873015873015872</v>
      </c>
      <c r="G31" s="1">
        <f>C30+F$70*(C31-74)</f>
        <v>135.6371840758714</v>
      </c>
      <c r="H31" s="1">
        <f t="shared" si="0"/>
        <v>139.55316977280094</v>
      </c>
    </row>
    <row r="32" spans="1:8" ht="12" customHeight="1">
      <c r="A32" s="1">
        <v>30</v>
      </c>
      <c r="B32" s="1">
        <v>180</v>
      </c>
      <c r="C32" s="1">
        <v>135</v>
      </c>
      <c r="E32" s="1">
        <f t="shared" si="1"/>
        <v>61</v>
      </c>
      <c r="F32" s="1">
        <f>(C32-C31)/E31</f>
        <v>-0.016129032258064516</v>
      </c>
      <c r="G32" s="1">
        <f>C31+F$70*(C32-74)</f>
        <v>134.6591649778735</v>
      </c>
      <c r="H32" s="1">
        <f t="shared" si="0"/>
        <v>138.12803075468625</v>
      </c>
    </row>
    <row r="33" spans="1:8" ht="12" customHeight="1">
      <c r="A33" s="1">
        <v>31</v>
      </c>
      <c r="B33" s="1">
        <v>179</v>
      </c>
      <c r="C33" s="1">
        <v>134</v>
      </c>
      <c r="E33" s="1">
        <f t="shared" si="1"/>
        <v>60</v>
      </c>
      <c r="F33" s="1">
        <f>(C33-C32)/E32</f>
        <v>-0.01639344262295082</v>
      </c>
      <c r="G33" s="1">
        <f>C32+F$70*(C33-74)</f>
        <v>133.68114587987557</v>
      </c>
      <c r="H33" s="1">
        <f t="shared" si="0"/>
        <v>136.73387454377968</v>
      </c>
    </row>
    <row r="34" spans="1:8" ht="12" customHeight="1">
      <c r="A34" s="1">
        <v>32</v>
      </c>
      <c r="B34" s="1">
        <v>179</v>
      </c>
      <c r="C34" s="1">
        <v>133</v>
      </c>
      <c r="E34" s="1">
        <f t="shared" si="1"/>
        <v>59</v>
      </c>
      <c r="F34" s="1">
        <f>(C34-C33)/E33</f>
        <v>-0.016666666666666666</v>
      </c>
      <c r="G34" s="1">
        <f>C33+F$70*(C34-74)</f>
        <v>132.70312678187764</v>
      </c>
      <c r="H34" s="1">
        <f t="shared" si="0"/>
        <v>135.3700275676576</v>
      </c>
    </row>
    <row r="35" spans="1:8" ht="12" customHeight="1">
      <c r="A35" s="1">
        <v>33</v>
      </c>
      <c r="B35" s="1">
        <v>178</v>
      </c>
      <c r="C35" s="1">
        <v>132</v>
      </c>
      <c r="E35" s="1">
        <f t="shared" si="1"/>
        <v>58</v>
      </c>
      <c r="F35" s="1">
        <f>(C35-C34)/E34</f>
        <v>-0.01694915254237288</v>
      </c>
      <c r="G35" s="1">
        <f>C34+F$70*(C35-74)</f>
        <v>131.7251076838797</v>
      </c>
      <c r="H35" s="1">
        <f t="shared" si="0"/>
        <v>134.03583089749546</v>
      </c>
    </row>
    <row r="36" spans="1:8" ht="12" customHeight="1">
      <c r="A36" s="1">
        <v>34</v>
      </c>
      <c r="B36" s="1">
        <v>177</v>
      </c>
      <c r="C36" s="1">
        <v>131</v>
      </c>
      <c r="E36" s="1">
        <f t="shared" si="1"/>
        <v>57</v>
      </c>
      <c r="F36" s="1">
        <f>(C36-C35)/E35</f>
        <v>-0.017241379310344827</v>
      </c>
      <c r="G36" s="1">
        <f>C35+F$70*(C36-74)</f>
        <v>130.74708858588178</v>
      </c>
      <c r="H36" s="1">
        <f t="shared" si="0"/>
        <v>132.73063992971322</v>
      </c>
    </row>
    <row r="37" spans="1:8" ht="12" customHeight="1">
      <c r="A37" s="1">
        <v>35</v>
      </c>
      <c r="B37" s="1">
        <v>176</v>
      </c>
      <c r="C37" s="1">
        <v>130</v>
      </c>
      <c r="E37" s="1">
        <f t="shared" si="1"/>
        <v>56</v>
      </c>
      <c r="F37" s="1">
        <f>(C37-C36)/E36</f>
        <v>-0.017543859649122806</v>
      </c>
      <c r="G37" s="1">
        <f>C36+F$70*(C37-74)</f>
        <v>129.76906948788385</v>
      </c>
      <c r="H37" s="1">
        <f t="shared" si="0"/>
        <v>131.45382407454144</v>
      </c>
    </row>
    <row r="38" spans="1:8" ht="12" customHeight="1">
      <c r="A38" s="1">
        <v>36</v>
      </c>
      <c r="B38" s="1">
        <v>176</v>
      </c>
      <c r="C38" s="1">
        <v>129</v>
      </c>
      <c r="E38" s="1">
        <f t="shared" si="1"/>
        <v>55</v>
      </c>
      <c r="F38" s="1">
        <f>(C38-C37)/E37</f>
        <v>-0.017857142857142856</v>
      </c>
      <c r="G38" s="1">
        <f>C37+F$70*(C38-74)</f>
        <v>128.79105038988592</v>
      </c>
      <c r="H38" s="1">
        <f t="shared" si="0"/>
        <v>130.2047664513584</v>
      </c>
    </row>
    <row r="39" spans="1:8" ht="12" customHeight="1">
      <c r="A39" s="1">
        <v>37</v>
      </c>
      <c r="B39" s="1">
        <v>175</v>
      </c>
      <c r="C39" s="1">
        <v>128</v>
      </c>
      <c r="E39" s="1">
        <f t="shared" si="1"/>
        <v>54</v>
      </c>
      <c r="F39" s="1">
        <f>(C39-C38)/E38</f>
        <v>-0.01818181818181818</v>
      </c>
      <c r="G39" s="1">
        <f>C38+F$70*(C39-74)</f>
        <v>127.81303129188801</v>
      </c>
      <c r="H39" s="1">
        <f t="shared" si="0"/>
        <v>128.98286359065054</v>
      </c>
    </row>
    <row r="40" spans="1:8" ht="12" customHeight="1">
      <c r="A40" s="1">
        <v>38</v>
      </c>
      <c r="B40" s="1">
        <v>174</v>
      </c>
      <c r="C40" s="1">
        <v>127</v>
      </c>
      <c r="E40" s="1">
        <f t="shared" si="1"/>
        <v>53</v>
      </c>
      <c r="F40" s="1">
        <f>(C40-C39)/E39</f>
        <v>-0.018518518518518517</v>
      </c>
      <c r="G40" s="1">
        <f>C39+F$70*(C40-74)</f>
        <v>126.83501219389008</v>
      </c>
      <c r="H40" s="1">
        <f t="shared" si="0"/>
        <v>127.78752514245203</v>
      </c>
    </row>
    <row r="41" spans="1:8" ht="12" customHeight="1">
      <c r="A41" s="1">
        <v>39</v>
      </c>
      <c r="B41" s="1">
        <v>174</v>
      </c>
      <c r="C41" s="1">
        <v>126</v>
      </c>
      <c r="E41" s="1">
        <f t="shared" si="1"/>
        <v>52</v>
      </c>
      <c r="F41" s="1">
        <f>(C41-C40)/E40</f>
        <v>-0.018867924528301886</v>
      </c>
      <c r="G41" s="1">
        <f>C40+F$70*(C41-74)</f>
        <v>125.85699309589215</v>
      </c>
      <c r="H41" s="1">
        <f t="shared" si="0"/>
        <v>126.6181735911234</v>
      </c>
    </row>
    <row r="42" spans="1:8" ht="12" customHeight="1">
      <c r="A42" s="1">
        <v>40</v>
      </c>
      <c r="B42" s="1">
        <v>173</v>
      </c>
      <c r="C42" s="1">
        <v>125</v>
      </c>
      <c r="E42" s="1">
        <f t="shared" si="1"/>
        <v>51</v>
      </c>
      <c r="F42" s="1">
        <f>(C42-C41)/E41</f>
        <v>-0.019230769230769232</v>
      </c>
      <c r="G42" s="1">
        <f>C41+F$70*(C42-74)</f>
        <v>124.87897399789422</v>
      </c>
      <c r="H42" s="1">
        <f t="shared" si="0"/>
        <v>125.47424397633068</v>
      </c>
    </row>
    <row r="43" spans="1:8" ht="12" customHeight="1">
      <c r="A43" s="1">
        <v>41</v>
      </c>
      <c r="B43" s="1">
        <v>172</v>
      </c>
      <c r="C43" s="1">
        <v>125</v>
      </c>
      <c r="E43" s="1">
        <f t="shared" si="1"/>
        <v>51</v>
      </c>
      <c r="F43" s="1">
        <f>(C43-C42)/E42</f>
        <v>0</v>
      </c>
      <c r="G43" s="1">
        <f>C42+F$70*(C43-74)</f>
        <v>123.87897399789422</v>
      </c>
      <c r="H43" s="1">
        <f t="shared" si="0"/>
        <v>124.35518362009049</v>
      </c>
    </row>
    <row r="44" spans="1:8" ht="12" customHeight="1">
      <c r="A44" s="1">
        <v>42</v>
      </c>
      <c r="B44" s="1">
        <v>171</v>
      </c>
      <c r="C44" s="1">
        <v>124</v>
      </c>
      <c r="E44" s="1">
        <f t="shared" si="1"/>
        <v>50</v>
      </c>
      <c r="F44" s="1">
        <f>(C44-C43)/E43</f>
        <v>-0.0196078431372549</v>
      </c>
      <c r="G44" s="1">
        <f>C43+F$70*(C44-74)</f>
        <v>123.9009548998963</v>
      </c>
      <c r="H44" s="1">
        <f t="shared" si="0"/>
        <v>123.26045185974934</v>
      </c>
    </row>
    <row r="45" spans="1:8" ht="12" customHeight="1">
      <c r="A45" s="1">
        <v>43</v>
      </c>
      <c r="B45" s="1">
        <v>171</v>
      </c>
      <c r="C45" s="1">
        <v>123</v>
      </c>
      <c r="E45" s="1">
        <f t="shared" si="1"/>
        <v>49</v>
      </c>
      <c r="F45" s="1">
        <f>(C45-C44)/E44</f>
        <v>-0.02</v>
      </c>
      <c r="G45" s="1">
        <f>C44+F$70*(C45-74)</f>
        <v>122.92293580189838</v>
      </c>
      <c r="H45" s="1">
        <f t="shared" si="0"/>
        <v>122.1895197867679</v>
      </c>
    </row>
    <row r="46" spans="1:8" ht="12" customHeight="1">
      <c r="A46" s="1">
        <v>44</v>
      </c>
      <c r="B46" s="1">
        <v>171</v>
      </c>
      <c r="C46" s="1">
        <v>122</v>
      </c>
      <c r="E46" s="1">
        <f t="shared" si="1"/>
        <v>48</v>
      </c>
      <c r="F46" s="1">
        <f>(C46-C45)/E45</f>
        <v>-0.02040816326530612</v>
      </c>
      <c r="G46" s="1">
        <f>C45+F$70*(C46-74)</f>
        <v>121.94491670390045</v>
      </c>
      <c r="H46" s="1">
        <f t="shared" si="0"/>
        <v>121.14186999118428</v>
      </c>
    </row>
    <row r="47" spans="1:8" ht="12" customHeight="1">
      <c r="A47" s="1">
        <v>45</v>
      </c>
      <c r="B47" s="1">
        <v>170</v>
      </c>
      <c r="C47" s="1">
        <v>122</v>
      </c>
      <c r="E47" s="1">
        <f t="shared" si="1"/>
        <v>48</v>
      </c>
      <c r="F47" s="1">
        <f>(C47-C46)/E46</f>
        <v>0</v>
      </c>
      <c r="G47" s="1">
        <f>C46+F$70*(C47-74)</f>
        <v>120.94491670390045</v>
      </c>
      <c r="H47" s="1">
        <f t="shared" si="0"/>
        <v>120.11699631163259</v>
      </c>
    </row>
    <row r="48" spans="1:8" ht="12" customHeight="1">
      <c r="A48" s="1">
        <v>46</v>
      </c>
      <c r="B48" s="1">
        <v>170</v>
      </c>
      <c r="C48" s="1">
        <v>121</v>
      </c>
      <c r="E48" s="1">
        <f t="shared" si="1"/>
        <v>47</v>
      </c>
      <c r="F48" s="1">
        <f>(C48-C47)/E47</f>
        <v>-0.020833333333333332</v>
      </c>
      <c r="G48" s="1">
        <f>C47+F$70*(C48-74)</f>
        <v>120.96689760590252</v>
      </c>
      <c r="H48" s="1">
        <f t="shared" si="0"/>
        <v>119.11440359079623</v>
      </c>
    </row>
    <row r="49" spans="1:8" ht="12" customHeight="1">
      <c r="A49" s="1">
        <v>47</v>
      </c>
      <c r="B49" s="1">
        <v>169</v>
      </c>
      <c r="C49" s="1">
        <v>120</v>
      </c>
      <c r="E49" s="1">
        <f t="shared" si="1"/>
        <v>46</v>
      </c>
      <c r="F49" s="1">
        <f>(C49-C48)/E48</f>
        <v>-0.02127659574468085</v>
      </c>
      <c r="G49" s="1">
        <f>C48+F$70*(C49-74)</f>
        <v>119.9888785079046</v>
      </c>
      <c r="H49" s="1">
        <f t="shared" si="0"/>
        <v>118.13360743617773</v>
      </c>
    </row>
    <row r="50" spans="1:8" ht="12" customHeight="1">
      <c r="A50" s="1">
        <v>48</v>
      </c>
      <c r="B50" s="1">
        <v>168</v>
      </c>
      <c r="C50" s="1">
        <v>120</v>
      </c>
      <c r="E50" s="1">
        <f t="shared" si="1"/>
        <v>46</v>
      </c>
      <c r="F50" s="1">
        <f>(C50-C49)/E49</f>
        <v>0</v>
      </c>
      <c r="G50" s="1">
        <f>C49+F$70*(C50-74)</f>
        <v>118.9888785079046</v>
      </c>
      <c r="H50" s="1">
        <f t="shared" si="0"/>
        <v>117.17413398606928</v>
      </c>
    </row>
    <row r="51" spans="1:8" ht="12" customHeight="1">
      <c r="A51" s="1">
        <v>49</v>
      </c>
      <c r="B51" s="1">
        <v>168</v>
      </c>
      <c r="C51" s="1">
        <v>119</v>
      </c>
      <c r="E51" s="1">
        <f t="shared" si="1"/>
        <v>45</v>
      </c>
      <c r="F51" s="1">
        <f>(C51-C50)/E50</f>
        <v>-0.021739130434782608</v>
      </c>
      <c r="G51" s="1">
        <f>C50+F$70*(C51-74)</f>
        <v>119.01085940990667</v>
      </c>
      <c r="H51" s="1">
        <f t="shared" si="0"/>
        <v>116.23551968061142</v>
      </c>
    </row>
    <row r="52" spans="1:8" ht="12" customHeight="1">
      <c r="A52" s="1">
        <v>50</v>
      </c>
      <c r="B52" s="1">
        <v>167</v>
      </c>
      <c r="C52" s="1">
        <v>119</v>
      </c>
      <c r="E52" s="1">
        <f t="shared" si="1"/>
        <v>45</v>
      </c>
      <c r="F52" s="1">
        <f>(C52-C51)/E51</f>
        <v>0</v>
      </c>
      <c r="G52" s="1">
        <f>C51+F$70*(C52-74)</f>
        <v>118.01085940990667</v>
      </c>
      <c r="H52" s="1">
        <f t="shared" si="0"/>
        <v>115.31731103782866</v>
      </c>
    </row>
    <row r="53" spans="1:8" ht="12" customHeight="1">
      <c r="A53" s="1">
        <v>51</v>
      </c>
      <c r="B53" s="1">
        <v>167</v>
      </c>
      <c r="C53" s="1">
        <v>118</v>
      </c>
      <c r="E53" s="1">
        <f t="shared" si="1"/>
        <v>44</v>
      </c>
      <c r="F53" s="1">
        <f>(C53-C52)/E52</f>
        <v>-0.022222222222222223</v>
      </c>
      <c r="G53" s="1">
        <f>C52+F$70*(C53-74)</f>
        <v>118.03284031190874</v>
      </c>
      <c r="H53" s="1">
        <f t="shared" si="0"/>
        <v>114.41906443453442</v>
      </c>
    </row>
    <row r="54" spans="1:8" ht="12" customHeight="1">
      <c r="A54" s="1">
        <v>52</v>
      </c>
      <c r="B54" s="1">
        <v>166</v>
      </c>
      <c r="C54" s="1">
        <v>117</v>
      </c>
      <c r="E54" s="1">
        <f t="shared" si="1"/>
        <v>43</v>
      </c>
      <c r="F54" s="1">
        <f>(C54-C53)/E53</f>
        <v>-0.022727272727272728</v>
      </c>
      <c r="G54" s="1">
        <f>C53+F$70*(C54-74)</f>
        <v>117.05482121391081</v>
      </c>
      <c r="H54" s="1">
        <f t="shared" si="0"/>
        <v>113.54034589199877</v>
      </c>
    </row>
    <row r="55" spans="1:8" ht="12" customHeight="1">
      <c r="A55" s="1">
        <v>53</v>
      </c>
      <c r="B55" s="1">
        <v>166</v>
      </c>
      <c r="C55" s="1">
        <v>116</v>
      </c>
      <c r="E55" s="1">
        <f t="shared" si="1"/>
        <v>42</v>
      </c>
      <c r="F55" s="1">
        <f>(C55-C54)/E54</f>
        <v>-0.023255813953488372</v>
      </c>
      <c r="G55" s="1">
        <f>C54+F$70*(C55-74)</f>
        <v>116.0768021159129</v>
      </c>
      <c r="H55" s="1">
        <f t="shared" si="0"/>
        <v>112.68073086627625</v>
      </c>
    </row>
    <row r="56" spans="1:8" ht="12" customHeight="1">
      <c r="A56" s="1">
        <v>54</v>
      </c>
      <c r="B56" s="1">
        <v>165</v>
      </c>
      <c r="C56" s="1">
        <v>116</v>
      </c>
      <c r="E56" s="1">
        <f t="shared" si="1"/>
        <v>42</v>
      </c>
      <c r="F56" s="1">
        <f>(C56-C55)/E55</f>
        <v>0</v>
      </c>
      <c r="G56" s="1">
        <f>C55+F$70*(C56-74)</f>
        <v>115.0768021159129</v>
      </c>
      <c r="H56" s="1">
        <f t="shared" si="0"/>
        <v>111.83980404309162</v>
      </c>
    </row>
    <row r="57" spans="1:8" ht="12" customHeight="1">
      <c r="A57" s="1">
        <v>55</v>
      </c>
      <c r="B57" s="1">
        <v>164</v>
      </c>
      <c r="C57" s="1">
        <v>116</v>
      </c>
      <c r="E57" s="1">
        <f t="shared" si="1"/>
        <v>42</v>
      </c>
      <c r="F57" s="1">
        <f>(C57-C56)/E56</f>
        <v>0</v>
      </c>
      <c r="G57" s="1">
        <f>C56+F$70*(C57-74)</f>
        <v>115.0768021159129</v>
      </c>
      <c r="H57" s="1">
        <f t="shared" si="0"/>
        <v>111.01715913718505</v>
      </c>
    </row>
    <row r="58" spans="1:8" ht="12" customHeight="1">
      <c r="A58" s="1">
        <v>56</v>
      </c>
      <c r="B58" s="1">
        <v>164</v>
      </c>
      <c r="C58" s="1">
        <v>115</v>
      </c>
      <c r="E58" s="1">
        <f t="shared" si="1"/>
        <v>41</v>
      </c>
      <c r="F58" s="1">
        <f>(C58-C57)/E57</f>
        <v>-0.023809523809523808</v>
      </c>
      <c r="G58" s="1">
        <f>C57+F$70*(C58-74)</f>
        <v>115.09878301791497</v>
      </c>
      <c r="H58" s="1">
        <f t="shared" si="0"/>
        <v>110.21239869601943</v>
      </c>
    </row>
    <row r="59" spans="1:8" ht="12" customHeight="1">
      <c r="A59" s="1">
        <v>57</v>
      </c>
      <c r="B59" s="1">
        <v>164</v>
      </c>
      <c r="C59" s="1">
        <v>115</v>
      </c>
      <c r="E59" s="1">
        <f t="shared" si="1"/>
        <v>41</v>
      </c>
      <c r="F59" s="1">
        <f>(C59-C58)/E58</f>
        <v>0</v>
      </c>
      <c r="G59" s="1">
        <f>C58+F$70*(C59-74)</f>
        <v>114.09878301791497</v>
      </c>
      <c r="H59" s="1">
        <f t="shared" si="0"/>
        <v>109.42513390775537</v>
      </c>
    </row>
    <row r="60" spans="1:8" ht="12" customHeight="1">
      <c r="A60" s="1">
        <v>58</v>
      </c>
      <c r="B60" s="1">
        <v>163</v>
      </c>
      <c r="C60" s="1">
        <v>114</v>
      </c>
      <c r="E60" s="1">
        <f t="shared" si="1"/>
        <v>40</v>
      </c>
      <c r="F60" s="1">
        <f>(C60-C59)/E59</f>
        <v>-0.024390243902439025</v>
      </c>
      <c r="G60" s="1">
        <f>C59+F$70*(C60-74)</f>
        <v>114.12076391991704</v>
      </c>
      <c r="H60" s="1">
        <f t="shared" si="0"/>
        <v>108.65498441340051</v>
      </c>
    </row>
    <row r="61" spans="1:8" ht="12" customHeight="1">
      <c r="A61" s="1">
        <v>59</v>
      </c>
      <c r="B61" s="1">
        <v>162</v>
      </c>
      <c r="C61" s="1">
        <v>113</v>
      </c>
      <c r="E61" s="1">
        <f t="shared" si="1"/>
        <v>39</v>
      </c>
      <c r="F61" s="1">
        <f>(C61-C60)/E60</f>
        <v>-0.025</v>
      </c>
      <c r="G61" s="1">
        <f>C60+F$70*(C61-74)</f>
        <v>113.14274482191911</v>
      </c>
      <c r="H61" s="1">
        <f t="shared" si="0"/>
        <v>107.90157812304312</v>
      </c>
    </row>
    <row r="62" spans="1:8" ht="12" customHeight="1">
      <c r="A62" s="1">
        <v>60</v>
      </c>
      <c r="B62" s="1">
        <v>162</v>
      </c>
      <c r="C62" s="1">
        <v>113</v>
      </c>
      <c r="E62" s="1">
        <f t="shared" si="1"/>
        <v>39</v>
      </c>
      <c r="F62" s="1">
        <f>(C62-C61)/E61</f>
        <v>0</v>
      </c>
      <c r="G62" s="1">
        <f>C61+F$70*(C62-74)</f>
        <v>112.14274482191911</v>
      </c>
      <c r="H62" s="1">
        <f t="shared" si="0"/>
        <v>107.16455103608052</v>
      </c>
    </row>
    <row r="63" spans="1:8" ht="12" customHeight="1">
      <c r="A63" s="1">
        <v>70</v>
      </c>
      <c r="B63" s="1">
        <v>156</v>
      </c>
      <c r="C63" s="1">
        <v>108</v>
      </c>
      <c r="E63" s="1">
        <f t="shared" si="1"/>
        <v>34</v>
      </c>
      <c r="G63" s="1">
        <f>C62+F$70*(C63-74)</f>
        <v>112.25264933192949</v>
      </c>
      <c r="H63" s="1">
        <f t="shared" si="0"/>
        <v>100.6204991999061</v>
      </c>
    </row>
    <row r="64" spans="1:8" ht="12" customHeight="1">
      <c r="A64" s="1">
        <v>80</v>
      </c>
      <c r="B64" s="1">
        <v>152</v>
      </c>
      <c r="C64" s="1">
        <v>103</v>
      </c>
      <c r="E64" s="1">
        <f t="shared" si="1"/>
        <v>29</v>
      </c>
      <c r="G64" s="1">
        <f>C63+F$70*(C64-74)</f>
        <v>107.36255384193986</v>
      </c>
      <c r="H64" s="1">
        <f t="shared" si="0"/>
        <v>95.36772413657108</v>
      </c>
    </row>
    <row r="65" spans="1:8" ht="12" customHeight="1">
      <c r="A65" s="1">
        <v>100</v>
      </c>
      <c r="B65" s="1">
        <v>143</v>
      </c>
      <c r="C65" s="1">
        <v>97</v>
      </c>
      <c r="E65" s="1">
        <f t="shared" si="1"/>
        <v>23</v>
      </c>
      <c r="G65" s="1">
        <f>C64+F$70*(C65-74)</f>
        <v>102.4944392539523</v>
      </c>
      <c r="H65" s="1">
        <f t="shared" si="0"/>
        <v>87.76709831771515</v>
      </c>
    </row>
    <row r="66" spans="1:8" ht="12" customHeight="1">
      <c r="A66" s="1">
        <v>110</v>
      </c>
      <c r="B66" s="1">
        <v>140</v>
      </c>
      <c r="C66" s="1">
        <v>95</v>
      </c>
      <c r="E66" s="1">
        <f t="shared" si="1"/>
        <v>21</v>
      </c>
      <c r="G66" s="1">
        <f>C65+F$70*(C66-74)</f>
        <v>96.53840105795645</v>
      </c>
      <c r="H66" s="1">
        <f t="shared" si="0"/>
        <v>85.05056508538453</v>
      </c>
    </row>
    <row r="67" spans="1:8" ht="12" customHeight="1">
      <c r="A67" s="1">
        <v>120</v>
      </c>
      <c r="B67" s="1">
        <v>136</v>
      </c>
      <c r="C67" s="1">
        <v>93</v>
      </c>
      <c r="E67" s="1">
        <f t="shared" si="1"/>
        <v>19</v>
      </c>
      <c r="G67" s="1">
        <f>C66+F$70*(C67-74)</f>
        <v>94.58236286196059</v>
      </c>
      <c r="H67" s="1">
        <f>124*EXP(-0.02198*A67)+74</f>
        <v>82.87006004374831</v>
      </c>
    </row>
    <row r="68" spans="1:8" ht="12" customHeight="1">
      <c r="A68" s="1">
        <v>160</v>
      </c>
      <c r="B68" s="1">
        <v>124</v>
      </c>
      <c r="C68" s="1">
        <v>86</v>
      </c>
      <c r="G68" s="1">
        <f>C67+F$70*(C68-74)</f>
        <v>92.73622917597511</v>
      </c>
      <c r="H68" s="1">
        <f>124*EXP(-0.02198*A68)+74</f>
        <v>77.68209382884356</v>
      </c>
    </row>
    <row r="69" ht="12" customHeight="1">
      <c r="F69" s="1">
        <f>AVERAGE(F3:F62)</f>
        <v>-0.019050115068464105</v>
      </c>
    </row>
    <row r="70" ht="12" customHeight="1">
      <c r="F70" s="1">
        <f>AVERAGE(F3:F42,F44,F45,F46,F48,F49,F51,F53,F54,F55,F58,F60,F61)</f>
        <v>-0.02198090200207397</v>
      </c>
    </row>
    <row r="71" ht="12" customHeight="1"/>
  </sheetData>
  <printOptions gridLines="1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dfh</dc:creator>
  <cp:keywords/>
  <dc:description/>
  <cp:lastModifiedBy>James W. Wilson</cp:lastModifiedBy>
  <cp:lastPrinted>2001-11-27T22:04:59Z</cp:lastPrinted>
  <dcterms:created xsi:type="dcterms:W3CDTF">2001-11-27T21:54:04Z</dcterms:created>
  <cp:category/>
  <cp:version/>
  <cp:contentType/>
  <cp:contentStatus/>
</cp:coreProperties>
</file>